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375" windowHeight="4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F2"/>
  <c r="H2"/>
  <c r="F3"/>
  <c r="H3"/>
  <c r="F4"/>
  <c r="G4"/>
  <c r="H4" s="1"/>
  <c r="F5"/>
  <c r="H5" s="1"/>
  <c r="F6"/>
  <c r="H6" s="1"/>
  <c r="F7"/>
  <c r="H7" s="1"/>
  <c r="F8"/>
  <c r="G8" s="1"/>
  <c r="H8" s="1"/>
  <c r="F9"/>
  <c r="H9"/>
  <c r="F10"/>
  <c r="H10"/>
  <c r="F11"/>
  <c r="G11"/>
  <c r="H11" s="1"/>
  <c r="F12"/>
  <c r="H12" s="1"/>
  <c r="F13"/>
  <c r="H13" s="1"/>
  <c r="F14"/>
  <c r="H14" s="1"/>
  <c r="F15"/>
  <c r="H15" s="1"/>
  <c r="F16"/>
  <c r="G16" s="1"/>
  <c r="H16" s="1"/>
  <c r="F17"/>
  <c r="G17"/>
  <c r="H17" s="1"/>
  <c r="F18"/>
  <c r="G18" s="1"/>
  <c r="H18" s="1"/>
  <c r="F19"/>
  <c r="G19"/>
  <c r="H19" s="1"/>
  <c r="F20"/>
  <c r="H20" s="1"/>
  <c r="H25" l="1"/>
  <c r="H24"/>
  <c r="H23"/>
  <c r="H22"/>
</calcChain>
</file>

<file path=xl/sharedStrings.xml><?xml version="1.0" encoding="utf-8"?>
<sst xmlns="http://schemas.openxmlformats.org/spreadsheetml/2006/main" count="70" uniqueCount="57">
  <si>
    <t>Account</t>
  </si>
  <si>
    <t>Customer</t>
  </si>
  <si>
    <t>Purchase</t>
  </si>
  <si>
    <t>VAT</t>
  </si>
  <si>
    <t>Address</t>
  </si>
  <si>
    <t>City</t>
  </si>
  <si>
    <t>Paid</t>
  </si>
  <si>
    <t>Outstanding</t>
  </si>
  <si>
    <t>ABC Wholesales</t>
  </si>
  <si>
    <t>Siyanda Imports</t>
  </si>
  <si>
    <t>Collier Inc.</t>
  </si>
  <si>
    <t>Syltek</t>
  </si>
  <si>
    <t>Investec</t>
  </si>
  <si>
    <t>Mustek</t>
  </si>
  <si>
    <t>DiData</t>
  </si>
  <si>
    <t>Netops PTY</t>
  </si>
  <si>
    <t>Cable Connect</t>
  </si>
  <si>
    <t>Vulyewa Hubs</t>
  </si>
  <si>
    <t>HP Supplies</t>
  </si>
  <si>
    <t>SMC Routers</t>
  </si>
  <si>
    <t>Caltex</t>
  </si>
  <si>
    <t>Canberra Int.</t>
  </si>
  <si>
    <t>SCSI Inc.</t>
  </si>
  <si>
    <t>IDE International</t>
  </si>
  <si>
    <t>Seagate PTY</t>
  </si>
  <si>
    <t>Fujitek Supplies</t>
  </si>
  <si>
    <t>Epson Distrubutors</t>
  </si>
  <si>
    <t xml:space="preserve">36 Main Road </t>
  </si>
  <si>
    <t>24 Nile Road</t>
  </si>
  <si>
    <t>44 William Street</t>
  </si>
  <si>
    <t>123 Govan Mbeki Ave</t>
  </si>
  <si>
    <t>19 Voortrekker Road</t>
  </si>
  <si>
    <t>145 Adderley Street</t>
  </si>
  <si>
    <t>77 Adams Road</t>
  </si>
  <si>
    <t>78 Lucas Street</t>
  </si>
  <si>
    <t>14 Jorrisen Avenue</t>
  </si>
  <si>
    <t>11 Whale Street</t>
  </si>
  <si>
    <t>16 Roland Street</t>
  </si>
  <si>
    <t>45 West Street</t>
  </si>
  <si>
    <t>12 Gillespie Street</t>
  </si>
  <si>
    <t>16 Maitland Avenue</t>
  </si>
  <si>
    <t>22 Eloff Street</t>
  </si>
  <si>
    <t>18 Rissik Street</t>
  </si>
  <si>
    <t>14 Woolhope Avenue</t>
  </si>
  <si>
    <t>38 Egmont Road</t>
  </si>
  <si>
    <t>16 Jan Smuts Drive</t>
  </si>
  <si>
    <t>PE</t>
  </si>
  <si>
    <t>CTN</t>
  </si>
  <si>
    <t>JHB</t>
  </si>
  <si>
    <t>KWT</t>
  </si>
  <si>
    <t>DBN</t>
  </si>
  <si>
    <t>BFN</t>
  </si>
  <si>
    <t>Number of CTN Accounts</t>
  </si>
  <si>
    <t>Number of Accounts Settled</t>
  </si>
  <si>
    <t>Number of Accounts Overpaid</t>
  </si>
  <si>
    <t>Number of Accounts Outstanding</t>
  </si>
  <si>
    <t>Total Number of Accounts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</si>
</sst>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B1" workbookViewId="0">
      <selection activeCell="B20" sqref="B20"/>
    </sheetView>
  </sheetViews>
  <sheetFormatPr defaultRowHeight="12.75"/>
  <cols>
    <col min="1" max="1" width="7.85546875" customWidth="1"/>
    <col min="2" max="2" width="16.7109375" customWidth="1"/>
    <col min="3" max="3" width="21" customWidth="1"/>
    <col min="4" max="4" width="4.28515625" customWidth="1"/>
    <col min="5" max="5" width="8.85546875" customWidth="1"/>
    <col min="6" max="6" width="7.42578125" customWidth="1"/>
    <col min="7" max="7" width="8.42578125" customWidth="1"/>
    <col min="8" max="8" width="11" bestFit="1" customWidth="1"/>
  </cols>
  <sheetData>
    <row r="1" spans="1:8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7</v>
      </c>
    </row>
    <row r="2" spans="1:8">
      <c r="A2">
        <v>200106</v>
      </c>
      <c r="B2" t="s">
        <v>8</v>
      </c>
      <c r="C2" t="s">
        <v>27</v>
      </c>
      <c r="D2" t="s">
        <v>46</v>
      </c>
      <c r="E2" s="1">
        <v>18107.396077043755</v>
      </c>
      <c r="F2" s="1">
        <f>ROUND(14%*E2,2)</f>
        <v>2535.04</v>
      </c>
      <c r="G2" s="1">
        <v>2685.3452424218326</v>
      </c>
      <c r="H2" s="1">
        <f>E2+F2-G2</f>
        <v>17957.090834621922</v>
      </c>
    </row>
    <row r="3" spans="1:8">
      <c r="A3">
        <v>200114</v>
      </c>
      <c r="B3" t="s">
        <v>9</v>
      </c>
      <c r="C3" t="s">
        <v>28</v>
      </c>
      <c r="D3" t="s">
        <v>46</v>
      </c>
      <c r="E3" s="1">
        <v>12197.727406178295</v>
      </c>
      <c r="F3" s="1">
        <f t="shared" ref="F3:F20" si="0">ROUND(14%*E3,2)</f>
        <v>1707.68</v>
      </c>
      <c r="G3" s="1">
        <v>7589.7015380554349</v>
      </c>
      <c r="H3" s="1">
        <f t="shared" ref="H3:H20" si="1">E3+F3-G3</f>
        <v>6315.7058681228609</v>
      </c>
    </row>
    <row r="4" spans="1:8">
      <c r="A4">
        <v>200201</v>
      </c>
      <c r="B4" t="s">
        <v>10</v>
      </c>
      <c r="C4" t="s">
        <v>44</v>
      </c>
      <c r="D4" t="s">
        <v>46</v>
      </c>
      <c r="E4" s="1">
        <v>5647.894429020077</v>
      </c>
      <c r="F4" s="1">
        <f t="shared" si="0"/>
        <v>790.71</v>
      </c>
      <c r="G4" s="1">
        <f>F4+E4</f>
        <v>6438.6044290200771</v>
      </c>
      <c r="H4" s="1">
        <f t="shared" si="1"/>
        <v>0</v>
      </c>
    </row>
    <row r="5" spans="1:8">
      <c r="A5">
        <v>202004</v>
      </c>
      <c r="B5" t="s">
        <v>11</v>
      </c>
      <c r="C5" t="s">
        <v>29</v>
      </c>
      <c r="D5" t="s">
        <v>46</v>
      </c>
      <c r="E5" s="1">
        <v>12601.712794463803</v>
      </c>
      <c r="F5" s="1">
        <f t="shared" si="0"/>
        <v>1764.24</v>
      </c>
      <c r="G5" s="1">
        <v>1543.9734407431072</v>
      </c>
      <c r="H5" s="1">
        <f t="shared" si="1"/>
        <v>12821.979353720695</v>
      </c>
    </row>
    <row r="6" spans="1:8">
      <c r="A6">
        <v>200214</v>
      </c>
      <c r="B6" t="s">
        <v>12</v>
      </c>
      <c r="C6" t="s">
        <v>30</v>
      </c>
      <c r="D6" t="s">
        <v>46</v>
      </c>
      <c r="E6" s="1">
        <v>12360.083003033751</v>
      </c>
      <c r="F6" s="1">
        <f t="shared" si="0"/>
        <v>1730.41</v>
      </c>
      <c r="G6" s="1">
        <v>10204.39033025565</v>
      </c>
      <c r="H6" s="1">
        <f t="shared" si="1"/>
        <v>3886.1026727781009</v>
      </c>
    </row>
    <row r="7" spans="1:8">
      <c r="A7">
        <v>200227</v>
      </c>
      <c r="B7" t="s">
        <v>13</v>
      </c>
      <c r="C7" t="s">
        <v>31</v>
      </c>
      <c r="D7" t="s">
        <v>47</v>
      </c>
      <c r="E7" s="1">
        <v>19145.518128805928</v>
      </c>
      <c r="F7" s="1">
        <f t="shared" si="0"/>
        <v>2680.37</v>
      </c>
      <c r="G7" s="1">
        <v>8156.6009418929088</v>
      </c>
      <c r="H7" s="1">
        <f t="shared" si="1"/>
        <v>13669.287186913018</v>
      </c>
    </row>
    <row r="8" spans="1:8">
      <c r="A8">
        <v>190316</v>
      </c>
      <c r="B8" t="s">
        <v>14</v>
      </c>
      <c r="C8" t="s">
        <v>42</v>
      </c>
      <c r="D8" t="s">
        <v>48</v>
      </c>
      <c r="E8" s="1">
        <v>317.16922697574648</v>
      </c>
      <c r="F8" s="1">
        <f t="shared" si="0"/>
        <v>44.4</v>
      </c>
      <c r="G8" s="1">
        <f>F8+E8</f>
        <v>361.56922697574646</v>
      </c>
      <c r="H8" s="1">
        <f t="shared" si="1"/>
        <v>0</v>
      </c>
    </row>
    <row r="9" spans="1:8">
      <c r="A9">
        <v>190405</v>
      </c>
      <c r="B9" t="s">
        <v>15</v>
      </c>
      <c r="C9" t="s">
        <v>32</v>
      </c>
      <c r="D9" t="s">
        <v>47</v>
      </c>
      <c r="E9" s="1">
        <v>18881.589515245592</v>
      </c>
      <c r="F9" s="1">
        <f t="shared" si="0"/>
        <v>2643.42</v>
      </c>
      <c r="G9" s="1">
        <v>17434.053210763275</v>
      </c>
      <c r="H9" s="1">
        <f t="shared" si="1"/>
        <v>4090.9563044823153</v>
      </c>
    </row>
    <row r="10" spans="1:8">
      <c r="A10">
        <v>191016</v>
      </c>
      <c r="B10" t="s">
        <v>16</v>
      </c>
      <c r="C10" t="s">
        <v>43</v>
      </c>
      <c r="D10" t="s">
        <v>46</v>
      </c>
      <c r="E10" s="1">
        <v>19514.7800681718</v>
      </c>
      <c r="F10" s="1">
        <f t="shared" si="0"/>
        <v>2732.07</v>
      </c>
      <c r="G10" s="1">
        <v>15225.863711761609</v>
      </c>
      <c r="H10" s="1">
        <f t="shared" si="1"/>
        <v>7020.9863564101906</v>
      </c>
    </row>
    <row r="11" spans="1:8">
      <c r="A11">
        <v>191212</v>
      </c>
      <c r="B11" t="s">
        <v>17</v>
      </c>
      <c r="C11" t="s">
        <v>33</v>
      </c>
      <c r="D11" t="s">
        <v>49</v>
      </c>
      <c r="E11" s="1">
        <v>2685.6010833996711</v>
      </c>
      <c r="F11" s="1">
        <f t="shared" si="0"/>
        <v>375.98</v>
      </c>
      <c r="G11" s="1">
        <f>F11+E11</f>
        <v>3061.5810833996711</v>
      </c>
      <c r="H11" s="1">
        <f t="shared" si="1"/>
        <v>0</v>
      </c>
    </row>
    <row r="12" spans="1:8">
      <c r="A12">
        <v>190309</v>
      </c>
      <c r="B12" t="s">
        <v>18</v>
      </c>
      <c r="C12" t="s">
        <v>34</v>
      </c>
      <c r="D12" t="s">
        <v>46</v>
      </c>
      <c r="E12" s="1">
        <v>12190.047761030792</v>
      </c>
      <c r="F12" s="1">
        <f t="shared" si="0"/>
        <v>1706.61</v>
      </c>
      <c r="G12" s="1">
        <v>14632.025071921325</v>
      </c>
      <c r="H12" s="1">
        <f t="shared" si="1"/>
        <v>-735.36731089053319</v>
      </c>
    </row>
    <row r="13" spans="1:8">
      <c r="A13">
        <v>190204</v>
      </c>
      <c r="B13" t="s">
        <v>19</v>
      </c>
      <c r="C13" t="s">
        <v>35</v>
      </c>
      <c r="D13" t="s">
        <v>48</v>
      </c>
      <c r="E13" s="1">
        <v>4886.2604121536533</v>
      </c>
      <c r="F13" s="1">
        <f t="shared" si="0"/>
        <v>684.08</v>
      </c>
      <c r="G13" s="1">
        <v>10230.160420025652</v>
      </c>
      <c r="H13" s="1">
        <f t="shared" si="1"/>
        <v>-4659.8200078719983</v>
      </c>
    </row>
    <row r="14" spans="1:8">
      <c r="A14">
        <v>190516</v>
      </c>
      <c r="B14" t="s">
        <v>20</v>
      </c>
      <c r="C14" t="s">
        <v>36</v>
      </c>
      <c r="D14" t="s">
        <v>47</v>
      </c>
      <c r="E14" s="1">
        <v>18262.97319218126</v>
      </c>
      <c r="F14" s="1">
        <f t="shared" si="0"/>
        <v>2556.8200000000002</v>
      </c>
      <c r="G14" s="1">
        <v>15216.984382488548</v>
      </c>
      <c r="H14" s="1">
        <f t="shared" si="1"/>
        <v>5602.8088096927113</v>
      </c>
    </row>
    <row r="15" spans="1:8">
      <c r="A15">
        <v>190712</v>
      </c>
      <c r="B15" t="s">
        <v>21</v>
      </c>
      <c r="C15" t="s">
        <v>37</v>
      </c>
      <c r="D15" t="s">
        <v>47</v>
      </c>
      <c r="E15" s="1">
        <v>17011.916956846777</v>
      </c>
      <c r="F15" s="1">
        <f t="shared" si="0"/>
        <v>2381.67</v>
      </c>
      <c r="G15" s="1">
        <v>12219.834074369463</v>
      </c>
      <c r="H15" s="1">
        <f t="shared" si="1"/>
        <v>7173.7528824773126</v>
      </c>
    </row>
    <row r="16" spans="1:8">
      <c r="A16">
        <v>100812</v>
      </c>
      <c r="B16" t="s">
        <v>22</v>
      </c>
      <c r="C16" t="s">
        <v>38</v>
      </c>
      <c r="D16" t="s">
        <v>50</v>
      </c>
      <c r="E16" s="1">
        <v>8385.3767820951889</v>
      </c>
      <c r="F16" s="1">
        <f t="shared" si="0"/>
        <v>1173.95</v>
      </c>
      <c r="G16" s="1">
        <f>F16+E16</f>
        <v>9559.3267820951896</v>
      </c>
      <c r="H16" s="1">
        <f t="shared" si="1"/>
        <v>0</v>
      </c>
    </row>
    <row r="17" spans="1:8">
      <c r="A17">
        <v>190401</v>
      </c>
      <c r="B17" t="s">
        <v>23</v>
      </c>
      <c r="C17" t="s">
        <v>39</v>
      </c>
      <c r="D17" t="s">
        <v>50</v>
      </c>
      <c r="E17" s="1">
        <v>5861.3337579454328</v>
      </c>
      <c r="F17" s="1">
        <f t="shared" si="0"/>
        <v>820.59</v>
      </c>
      <c r="G17" s="1">
        <f>F17+E17</f>
        <v>6681.923757945433</v>
      </c>
      <c r="H17" s="1">
        <f t="shared" si="1"/>
        <v>0</v>
      </c>
    </row>
    <row r="18" spans="1:8">
      <c r="A18">
        <v>191010</v>
      </c>
      <c r="B18" t="s">
        <v>24</v>
      </c>
      <c r="C18" t="s">
        <v>40</v>
      </c>
      <c r="D18" t="s">
        <v>51</v>
      </c>
      <c r="E18" s="1">
        <v>5203.3025958413546</v>
      </c>
      <c r="F18" s="1">
        <f t="shared" si="0"/>
        <v>728.46</v>
      </c>
      <c r="G18" s="1">
        <f>F18+E18</f>
        <v>5931.7625958413546</v>
      </c>
      <c r="H18" s="1">
        <f t="shared" si="1"/>
        <v>0</v>
      </c>
    </row>
    <row r="19" spans="1:8">
      <c r="A19">
        <v>190305</v>
      </c>
      <c r="B19" t="s">
        <v>25</v>
      </c>
      <c r="C19" t="s">
        <v>41</v>
      </c>
      <c r="D19" t="s">
        <v>48</v>
      </c>
      <c r="E19" s="1">
        <v>6744.8301356884067</v>
      </c>
      <c r="F19" s="1">
        <f t="shared" si="0"/>
        <v>944.28</v>
      </c>
      <c r="G19" s="1">
        <f>F19+E19</f>
        <v>7689.1101356884064</v>
      </c>
      <c r="H19" s="1">
        <f t="shared" si="1"/>
        <v>0</v>
      </c>
    </row>
    <row r="20" spans="1:8">
      <c r="A20">
        <v>190522</v>
      </c>
      <c r="B20" t="s">
        <v>26</v>
      </c>
      <c r="C20" t="s">
        <v>45</v>
      </c>
      <c r="D20" t="s">
        <v>48</v>
      </c>
      <c r="E20" s="1">
        <v>17540.221799219598</v>
      </c>
      <c r="F20" s="1">
        <f t="shared" si="0"/>
        <v>2455.63</v>
      </c>
      <c r="G20" s="1">
        <v>4906.702774649556</v>
      </c>
      <c r="H20" s="1">
        <f t="shared" si="1"/>
        <v>15089.149024570044</v>
      </c>
    </row>
    <row r="22" spans="1:8">
      <c r="D22" t="s">
        <v>53</v>
      </c>
      <c r="H22">
        <f>COUNTIF(H$2:H$20,"=0")</f>
        <v>7</v>
      </c>
    </row>
    <row r="23" spans="1:8">
      <c r="D23" t="s">
        <v>55</v>
      </c>
      <c r="H23">
        <f>COUNTIF(H$2:H$20,"&gt;0")</f>
        <v>10</v>
      </c>
    </row>
    <row r="24" spans="1:8">
      <c r="D24" t="s">
        <v>54</v>
      </c>
      <c r="H24">
        <f>COUNTIF(H$2:H$20,"&lt;0")</f>
        <v>2</v>
      </c>
    </row>
    <row r="25" spans="1:8">
      <c r="D25" t="s">
        <v>56</v>
      </c>
      <c r="H25">
        <f>COUNT(H2:H20)</f>
        <v>19</v>
      </c>
    </row>
    <row r="26" spans="1:8">
      <c r="D26" t="s">
        <v>52</v>
      </c>
      <c r="H26">
        <f>COUNTIF(D$2:D$20,"CTN")</f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2000-02-26T10:31:51Z</dcterms:created>
  <dcterms:modified xsi:type="dcterms:W3CDTF">2011-01-14T20:20:49Z</dcterms:modified>
</cp:coreProperties>
</file>