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45" windowWidth="13185" windowHeight="12525"/>
  </bookViews>
  <sheets>
    <sheet name="Papierherwinning" sheetId="1" r:id="rId1"/>
    <sheet name="Grafieke" sheetId="2" r:id="rId2"/>
    <sheet name="Pryse" sheetId="4" r:id="rId3"/>
  </sheets>
  <calcPr calcId="145621"/>
</workbook>
</file>

<file path=xl/calcChain.xml><?xml version="1.0" encoding="utf-8"?>
<calcChain xmlns="http://schemas.openxmlformats.org/spreadsheetml/2006/main"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3" i="4"/>
  <c r="B7" i="2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3" i="1"/>
  <c r="D227" i="1" l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3" i="1"/>
  <c r="C225" i="1"/>
  <c r="C221" i="1"/>
  <c r="C222" i="1"/>
  <c r="C223" i="1"/>
  <c r="C224" i="1"/>
  <c r="C220" i="1"/>
  <c r="B220" i="1"/>
  <c r="C217" i="1"/>
  <c r="C216" i="1" l="1"/>
  <c r="C215" i="1" l="1"/>
  <c r="C214" i="1" l="1"/>
</calcChain>
</file>

<file path=xl/sharedStrings.xml><?xml version="1.0" encoding="utf-8"?>
<sst xmlns="http://schemas.openxmlformats.org/spreadsheetml/2006/main" count="939" uniqueCount="387">
  <si>
    <t>Naam</t>
  </si>
  <si>
    <t>Van</t>
  </si>
  <si>
    <t>Kode</t>
  </si>
  <si>
    <t>Graad</t>
  </si>
  <si>
    <t>Klas</t>
  </si>
  <si>
    <t>Datum</t>
  </si>
  <si>
    <t>Papier (kg)</t>
  </si>
  <si>
    <t>A</t>
  </si>
  <si>
    <t>B</t>
  </si>
  <si>
    <t>C</t>
  </si>
  <si>
    <t>F</t>
  </si>
  <si>
    <t>G</t>
  </si>
  <si>
    <t>H</t>
  </si>
  <si>
    <t>E</t>
  </si>
  <si>
    <t>D</t>
  </si>
  <si>
    <t>Blikkies</t>
  </si>
  <si>
    <t>Plastiek</t>
  </si>
  <si>
    <t>Espag</t>
  </si>
  <si>
    <t>Paige</t>
  </si>
  <si>
    <t>Ally</t>
  </si>
  <si>
    <t>John-Marc</t>
  </si>
  <si>
    <t>Du Plessis</t>
  </si>
  <si>
    <t>Kathleen</t>
  </si>
  <si>
    <t>Erasmus</t>
  </si>
  <si>
    <t>Venter</t>
  </si>
  <si>
    <t>Manre Gerhardt</t>
  </si>
  <si>
    <t>Meintjes</t>
  </si>
  <si>
    <t>JP</t>
  </si>
  <si>
    <t>Last</t>
  </si>
  <si>
    <t>Hercules Justus</t>
  </si>
  <si>
    <t>Nel</t>
  </si>
  <si>
    <t>Shakunthala</t>
  </si>
  <si>
    <t>Forlee</t>
  </si>
  <si>
    <t>Lisa-Jayne</t>
  </si>
  <si>
    <t>Kader</t>
  </si>
  <si>
    <t>Cassandra</t>
  </si>
  <si>
    <t>Davids</t>
  </si>
  <si>
    <t>Lene</t>
  </si>
  <si>
    <t>Harris</t>
  </si>
  <si>
    <t>Johan Phillipus Jacobus</t>
  </si>
  <si>
    <t>Coetzer</t>
  </si>
  <si>
    <t>Tammryn</t>
  </si>
  <si>
    <t>Cheetiar</t>
  </si>
  <si>
    <t>Armand Alewyn</t>
  </si>
  <si>
    <t>Maree</t>
  </si>
  <si>
    <t>Ruan Louwrens</t>
  </si>
  <si>
    <t>Coetzee</t>
  </si>
  <si>
    <t>Thembinkosi</t>
  </si>
  <si>
    <t>Damm</t>
  </si>
  <si>
    <t>Xander</t>
  </si>
  <si>
    <t>Keyter</t>
  </si>
  <si>
    <t>Thala</t>
  </si>
  <si>
    <t>Adolf Weich</t>
  </si>
  <si>
    <t>Malan</t>
  </si>
  <si>
    <t>Joseph John James</t>
  </si>
  <si>
    <t>Murray</t>
  </si>
  <si>
    <t>Lamese</t>
  </si>
  <si>
    <t>Grootboom</t>
  </si>
  <si>
    <t>Hanru</t>
  </si>
  <si>
    <t>Bogenhofer</t>
  </si>
  <si>
    <t>Rayhaan</t>
  </si>
  <si>
    <t>Broekman</t>
  </si>
  <si>
    <t>Virgil</t>
  </si>
  <si>
    <t>Coltman</t>
  </si>
  <si>
    <t>Loubser</t>
  </si>
  <si>
    <t>Ford</t>
  </si>
  <si>
    <t>Ernst</t>
  </si>
  <si>
    <t>Jordaan</t>
  </si>
  <si>
    <t>Marike</t>
  </si>
  <si>
    <t>Brink</t>
  </si>
  <si>
    <t>Pieter Daniël</t>
  </si>
  <si>
    <t>Knoblauch</t>
  </si>
  <si>
    <t>Barnard</t>
  </si>
  <si>
    <t>Francois Hugo</t>
  </si>
  <si>
    <t>Burmeister</t>
  </si>
  <si>
    <t>Liesel</t>
  </si>
  <si>
    <t>De Souza</t>
  </si>
  <si>
    <t>Donovan</t>
  </si>
  <si>
    <t>Evertse</t>
  </si>
  <si>
    <t>Carlo</t>
  </si>
  <si>
    <t>Engelbrecht</t>
  </si>
  <si>
    <t>Fourie</t>
  </si>
  <si>
    <t>Philip Carel</t>
  </si>
  <si>
    <t>Brummer</t>
  </si>
  <si>
    <t>Shivani</t>
  </si>
  <si>
    <t>Frans</t>
  </si>
  <si>
    <t>Paul Johannes</t>
  </si>
  <si>
    <t>Bosman</t>
  </si>
  <si>
    <t>Karel Niklaas</t>
  </si>
  <si>
    <t>Henning</t>
  </si>
  <si>
    <t>Mike Loubser</t>
  </si>
  <si>
    <t>Hendrik Stephan</t>
  </si>
  <si>
    <t>Willem Frederick Louw</t>
  </si>
  <si>
    <t>De Klerk</t>
  </si>
  <si>
    <t>Lilian Kathleen</t>
  </si>
  <si>
    <t>Lize</t>
  </si>
  <si>
    <t>De souza</t>
  </si>
  <si>
    <t>Farezana</t>
  </si>
  <si>
    <t>Coopasamy</t>
  </si>
  <si>
    <t>Gerome Christiaan</t>
  </si>
  <si>
    <t>Schutte</t>
  </si>
  <si>
    <t>Chantelle</t>
  </si>
  <si>
    <t>Isdale</t>
  </si>
  <si>
    <t>Peter</t>
  </si>
  <si>
    <t>Marchant Claude</t>
  </si>
  <si>
    <t>Chelin</t>
  </si>
  <si>
    <t>Megan</t>
  </si>
  <si>
    <t>Geswint</t>
  </si>
  <si>
    <t>Reenen Drikus Roelof</t>
  </si>
  <si>
    <t>Hedda</t>
  </si>
  <si>
    <t>Choonara</t>
  </si>
  <si>
    <t>Lebogang</t>
  </si>
  <si>
    <t>Craill</t>
  </si>
  <si>
    <t>Andiswa</t>
  </si>
  <si>
    <t>Hutton</t>
  </si>
  <si>
    <t>Aj</t>
  </si>
  <si>
    <t>Bester</t>
  </si>
  <si>
    <t>Hermanus Johannes Hendrik</t>
  </si>
  <si>
    <t>Simamkele</t>
  </si>
  <si>
    <t>Duru</t>
  </si>
  <si>
    <t>Tertius-Junior</t>
  </si>
  <si>
    <t>Oliver</t>
  </si>
  <si>
    <t>Christine</t>
  </si>
  <si>
    <t>Cindy</t>
  </si>
  <si>
    <t>Chantal</t>
  </si>
  <si>
    <t>Sandra</t>
  </si>
  <si>
    <t>Thabo</t>
  </si>
  <si>
    <t>Ismael</t>
  </si>
  <si>
    <t>Tumi</t>
  </si>
  <si>
    <t>Aarefah</t>
  </si>
  <si>
    <t>Anderson</t>
  </si>
  <si>
    <t>Born</t>
  </si>
  <si>
    <t>Eleveld</t>
  </si>
  <si>
    <t>Fortnam</t>
  </si>
  <si>
    <t>Graham</t>
  </si>
  <si>
    <t>Khoza</t>
  </si>
  <si>
    <t>Marais</t>
  </si>
  <si>
    <t>Meyer</t>
  </si>
  <si>
    <t>Michaels</t>
  </si>
  <si>
    <t>Mokoena</t>
  </si>
  <si>
    <t>Moodley</t>
  </si>
  <si>
    <t>Smith</t>
  </si>
  <si>
    <t>Maart</t>
  </si>
  <si>
    <t>McMillan</t>
  </si>
  <si>
    <t>Miller</t>
  </si>
  <si>
    <t>Morrick</t>
  </si>
  <si>
    <t>Ribaudo</t>
  </si>
  <si>
    <t>Scott</t>
  </si>
  <si>
    <t>Smook</t>
  </si>
  <si>
    <t>Theunissen</t>
  </si>
  <si>
    <t>Jimmy</t>
  </si>
  <si>
    <t>Jonker</t>
  </si>
  <si>
    <t>Labuschagne</t>
  </si>
  <si>
    <t>Dan</t>
  </si>
  <si>
    <t>Ian</t>
  </si>
  <si>
    <t>Marx</t>
  </si>
  <si>
    <t>Oosthuizen</t>
  </si>
  <si>
    <t>Sipho</t>
  </si>
  <si>
    <t>Smit</t>
  </si>
  <si>
    <t>Jabu</t>
  </si>
  <si>
    <t>Swanepoel</t>
  </si>
  <si>
    <t>DJ</t>
  </si>
  <si>
    <t>Von Amstel</t>
  </si>
  <si>
    <t>Samuel</t>
  </si>
  <si>
    <t>Paulus</t>
  </si>
  <si>
    <t>Jano</t>
  </si>
  <si>
    <t>Francois</t>
  </si>
  <si>
    <t>Elvis</t>
  </si>
  <si>
    <t>Norton</t>
  </si>
  <si>
    <t>Parker</t>
  </si>
  <si>
    <t>Jimie</t>
  </si>
  <si>
    <t>Peters</t>
  </si>
  <si>
    <t>Christopher</t>
  </si>
  <si>
    <t>Dandre</t>
  </si>
  <si>
    <t>Romonova</t>
  </si>
  <si>
    <t>Christo</t>
  </si>
  <si>
    <t>Hendrik</t>
  </si>
  <si>
    <t>AJ</t>
  </si>
  <si>
    <t>Solomon</t>
  </si>
  <si>
    <t>Theunis</t>
  </si>
  <si>
    <t>Edward</t>
  </si>
  <si>
    <t>Timms</t>
  </si>
  <si>
    <t>Dolf</t>
  </si>
  <si>
    <t>Ilze</t>
  </si>
  <si>
    <t>Lisa</t>
  </si>
  <si>
    <t>2013142</t>
  </si>
  <si>
    <t>2013029</t>
  </si>
  <si>
    <t>2013133</t>
  </si>
  <si>
    <t>2013109</t>
  </si>
  <si>
    <t>2013098</t>
  </si>
  <si>
    <t>2013083</t>
  </si>
  <si>
    <t>2013159</t>
  </si>
  <si>
    <t>2013024</t>
  </si>
  <si>
    <t>2013198</t>
  </si>
  <si>
    <t>2013036</t>
  </si>
  <si>
    <t>2013044</t>
  </si>
  <si>
    <t>2013132</t>
  </si>
  <si>
    <t>2013051</t>
  </si>
  <si>
    <t>2013164</t>
  </si>
  <si>
    <t>2013042</t>
  </si>
  <si>
    <t>2013059</t>
  </si>
  <si>
    <t>2013101</t>
  </si>
  <si>
    <t>2013033</t>
  </si>
  <si>
    <t>2013069</t>
  </si>
  <si>
    <t>2013030</t>
  </si>
  <si>
    <t>2013129</t>
  </si>
  <si>
    <t>2013070</t>
  </si>
  <si>
    <t>2012041</t>
  </si>
  <si>
    <t>2012085</t>
  </si>
  <si>
    <t>2012068</t>
  </si>
  <si>
    <t>2012102</t>
  </si>
  <si>
    <t>2012004</t>
  </si>
  <si>
    <t>2012062</t>
  </si>
  <si>
    <t>2012122</t>
  </si>
  <si>
    <t>2012108</t>
  </si>
  <si>
    <t>2012087</t>
  </si>
  <si>
    <t>2012073</t>
  </si>
  <si>
    <t>2012075</t>
  </si>
  <si>
    <t>2012143</t>
  </si>
  <si>
    <t>2012110</t>
  </si>
  <si>
    <t>2012091</t>
  </si>
  <si>
    <t>2012175</t>
  </si>
  <si>
    <t>2012144</t>
  </si>
  <si>
    <t>2012072</t>
  </si>
  <si>
    <t>2012076</t>
  </si>
  <si>
    <t>2012012</t>
  </si>
  <si>
    <t>2012141</t>
  </si>
  <si>
    <t>2012046</t>
  </si>
  <si>
    <t>2012125</t>
  </si>
  <si>
    <t>2012038</t>
  </si>
  <si>
    <t>2012089</t>
  </si>
  <si>
    <t>2012187</t>
  </si>
  <si>
    <t>2012140</t>
  </si>
  <si>
    <t>2012193</t>
  </si>
  <si>
    <t>2012097</t>
  </si>
  <si>
    <t>2011143</t>
  </si>
  <si>
    <t>2011022</t>
  </si>
  <si>
    <t>2011020</t>
  </si>
  <si>
    <t>2011075</t>
  </si>
  <si>
    <t>2011159</t>
  </si>
  <si>
    <t>2011184</t>
  </si>
  <si>
    <t>2011175</t>
  </si>
  <si>
    <t>2011006</t>
  </si>
  <si>
    <t>2011007</t>
  </si>
  <si>
    <t>2011114</t>
  </si>
  <si>
    <t>2011019</t>
  </si>
  <si>
    <t>2011156</t>
  </si>
  <si>
    <t>2011014</t>
  </si>
  <si>
    <t>2011054</t>
  </si>
  <si>
    <t>2010145</t>
  </si>
  <si>
    <t>2010144</t>
  </si>
  <si>
    <t>2010034</t>
  </si>
  <si>
    <t>2010074</t>
  </si>
  <si>
    <t>2010066</t>
  </si>
  <si>
    <t>2010046</t>
  </si>
  <si>
    <t>2010181</t>
  </si>
  <si>
    <t>2010155</t>
  </si>
  <si>
    <t>2010110</t>
  </si>
  <si>
    <t>2010111</t>
  </si>
  <si>
    <t>2010169</t>
  </si>
  <si>
    <t>2010062</t>
  </si>
  <si>
    <t>2010190</t>
  </si>
  <si>
    <t>2010078</t>
  </si>
  <si>
    <t>2010196</t>
  </si>
  <si>
    <t>2010008</t>
  </si>
  <si>
    <t>2010023</t>
  </si>
  <si>
    <t>2010124</t>
  </si>
  <si>
    <t>2010119</t>
  </si>
  <si>
    <t>2010088</t>
  </si>
  <si>
    <t>2010112</t>
  </si>
  <si>
    <t>2010121</t>
  </si>
  <si>
    <t>2010002</t>
  </si>
  <si>
    <t>2010146</t>
  </si>
  <si>
    <t>2010137</t>
  </si>
  <si>
    <t>2010018</t>
  </si>
  <si>
    <t>2010079</t>
  </si>
  <si>
    <t>2010091</t>
  </si>
  <si>
    <t>2010166</t>
  </si>
  <si>
    <t>2010188</t>
  </si>
  <si>
    <t>2010017</t>
  </si>
  <si>
    <t>2010172</t>
  </si>
  <si>
    <t>2010055</t>
  </si>
  <si>
    <t>2009048</t>
  </si>
  <si>
    <t>2009062</t>
  </si>
  <si>
    <t>2009094</t>
  </si>
  <si>
    <t>2009041</t>
  </si>
  <si>
    <t>2009168</t>
  </si>
  <si>
    <t>2009103</t>
  </si>
  <si>
    <t>2009105</t>
  </si>
  <si>
    <t>2009156</t>
  </si>
  <si>
    <t>2009166</t>
  </si>
  <si>
    <t>2009006</t>
  </si>
  <si>
    <t>2009158</t>
  </si>
  <si>
    <t>2009144</t>
  </si>
  <si>
    <t>2009014</t>
  </si>
  <si>
    <t>2009027</t>
  </si>
  <si>
    <t>2009077</t>
  </si>
  <si>
    <t>2009191</t>
  </si>
  <si>
    <t>2009083</t>
  </si>
  <si>
    <t>2009042</t>
  </si>
  <si>
    <t>2009011</t>
  </si>
  <si>
    <t>Ryan</t>
  </si>
  <si>
    <t>Frederik</t>
  </si>
  <si>
    <t>Botha</t>
  </si>
  <si>
    <t>Alewyn</t>
  </si>
  <si>
    <t>Gert</t>
  </si>
  <si>
    <t>Carel</t>
  </si>
  <si>
    <t>Janre</t>
  </si>
  <si>
    <t>Carmen</t>
  </si>
  <si>
    <t>Gemiddelde kg</t>
  </si>
  <si>
    <t>Bedrag</t>
  </si>
  <si>
    <t>Ewekansige nommer</t>
  </si>
  <si>
    <t>April</t>
  </si>
  <si>
    <t>Prys</t>
  </si>
  <si>
    <t>Totale kg per graad</t>
  </si>
  <si>
    <t>James</t>
  </si>
  <si>
    <t>Tara</t>
  </si>
  <si>
    <t>Jafred</t>
  </si>
  <si>
    <t>Dominique</t>
  </si>
  <si>
    <t>Kraut</t>
  </si>
  <si>
    <t>Tory</t>
  </si>
  <si>
    <t>Maneveld</t>
  </si>
  <si>
    <t>Tinashe</t>
  </si>
  <si>
    <t>Nyavira</t>
  </si>
  <si>
    <t>Matthew</t>
  </si>
  <si>
    <t>Farquharson</t>
  </si>
  <si>
    <t>Keshia</t>
  </si>
  <si>
    <t>Harrod</t>
  </si>
  <si>
    <t>Andrew</t>
  </si>
  <si>
    <t>Khwezi</t>
  </si>
  <si>
    <t>JJ</t>
  </si>
  <si>
    <t>Kotze</t>
  </si>
  <si>
    <t>Sandile</t>
  </si>
  <si>
    <t>Msimang</t>
  </si>
  <si>
    <t>Xolile</t>
  </si>
  <si>
    <t>Msuthwana</t>
  </si>
  <si>
    <t>Albertus</t>
  </si>
  <si>
    <t>Nasif</t>
  </si>
  <si>
    <t>Bergstedt</t>
  </si>
  <si>
    <t>Miriam</t>
  </si>
  <si>
    <t>Killian</t>
  </si>
  <si>
    <t>Kgothatso</t>
  </si>
  <si>
    <t>Mbele</t>
  </si>
  <si>
    <t>Conroy</t>
  </si>
  <si>
    <t>Schreuder</t>
  </si>
  <si>
    <t>Pierre</t>
  </si>
  <si>
    <t>Brandon</t>
  </si>
  <si>
    <t>Hames</t>
  </si>
  <si>
    <t>Zulaiga</t>
  </si>
  <si>
    <t>Isaacs</t>
  </si>
  <si>
    <t>Farah</t>
  </si>
  <si>
    <t>Jakoet</t>
  </si>
  <si>
    <t>Warren</t>
  </si>
  <si>
    <t>King</t>
  </si>
  <si>
    <t>Nicoleen</t>
  </si>
  <si>
    <t>Koukeas</t>
  </si>
  <si>
    <t>Ruan</t>
  </si>
  <si>
    <t>Phumi</t>
  </si>
  <si>
    <t>Ndlovu</t>
  </si>
  <si>
    <t>Tian</t>
  </si>
  <si>
    <t>Seris</t>
  </si>
  <si>
    <t>Heather</t>
  </si>
  <si>
    <t>Van Tubbergh</t>
  </si>
  <si>
    <t>Bonganjalo</t>
  </si>
  <si>
    <t>Xela</t>
  </si>
  <si>
    <t>Adonis</t>
  </si>
  <si>
    <t>Coker</t>
  </si>
  <si>
    <t>Melissa</t>
  </si>
  <si>
    <t>Noorshib</t>
  </si>
  <si>
    <t>Zaheen</t>
  </si>
  <si>
    <t>Toyer</t>
  </si>
  <si>
    <t>Lukhanyo</t>
  </si>
  <si>
    <t>Xiniwe</t>
  </si>
  <si>
    <t>Aantal wat  vir pryse in aanmerking kom</t>
  </si>
  <si>
    <t>Papierherwinning: Mei-maand</t>
  </si>
  <si>
    <t>Glas (kg)</t>
  </si>
  <si>
    <t>Opsomming: Herwinning</t>
  </si>
  <si>
    <t>Totaal</t>
  </si>
  <si>
    <t>Gelukkige trekking vir Prys</t>
  </si>
  <si>
    <t xml:space="preserve">Van </t>
  </si>
  <si>
    <t>Januarie</t>
  </si>
  <si>
    <t>Februarie</t>
  </si>
  <si>
    <t>Mei</t>
  </si>
  <si>
    <t>Aantal kere wat papier vir herwinning  ingebring is</t>
  </si>
  <si>
    <t>Aantal kere per graad wat papier ingebring is</t>
  </si>
  <si>
    <t>Hoogste kg</t>
  </si>
  <si>
    <t>Tweede hoogste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</si>
</sst>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\ #,##0.00"/>
    <numFmt numFmtId="165" formatCode="yyyy\-mm\-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rgb="FF00B05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ck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ck">
        <color theme="6" tint="-0.499984740745262"/>
      </bottom>
      <diagonal/>
    </border>
    <border>
      <left style="thick">
        <color theme="6" tint="-0.499984740745262"/>
      </left>
      <right/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/>
      <diagonal/>
    </border>
    <border>
      <left/>
      <right/>
      <top style="thick">
        <color theme="6" tint="-0.499984740745262"/>
      </top>
      <bottom/>
      <diagonal/>
    </border>
    <border>
      <left/>
      <right style="thick">
        <color theme="6" tint="-0.499984740745262"/>
      </right>
      <top style="thick">
        <color theme="6" tint="-0.499984740745262"/>
      </top>
      <bottom/>
      <diagonal/>
    </border>
    <border>
      <left style="thick">
        <color theme="6" tint="-0.499984740745262"/>
      </left>
      <right/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 style="thick">
        <color theme="6" tint="-0.499984740745262"/>
      </bottom>
      <diagonal/>
    </border>
    <border>
      <left/>
      <right style="thick">
        <color theme="6" tint="-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ck">
        <color theme="1" tint="0.499984740745262"/>
      </top>
      <bottom style="thin">
        <color theme="1" tint="0.499984740745262"/>
      </bottom>
      <diagonal/>
    </border>
    <border>
      <left/>
      <right/>
      <top style="thick">
        <color theme="6" tint="-0.499984740745262"/>
      </top>
      <bottom style="medium">
        <color theme="6" tint="-0.499984740745262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49" fontId="0" fillId="0" borderId="0" xfId="0" applyNumberFormat="1"/>
    <xf numFmtId="16" fontId="0" fillId="0" borderId="0" xfId="0" applyNumberFormat="1"/>
    <xf numFmtId="0" fontId="0" fillId="0" borderId="0" xfId="0" applyFill="1"/>
    <xf numFmtId="0" fontId="4" fillId="0" borderId="0" xfId="0" applyFont="1"/>
    <xf numFmtId="0" fontId="0" fillId="0" borderId="0" xfId="0" applyFill="1" applyAlignment="1">
      <alignment horizontal="center"/>
    </xf>
    <xf numFmtId="0" fontId="0" fillId="0" borderId="2" xfId="0" applyBorder="1"/>
    <xf numFmtId="0" fontId="0" fillId="0" borderId="4" xfId="0" applyBorder="1"/>
    <xf numFmtId="0" fontId="1" fillId="3" borderId="3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2" borderId="1" xfId="0" applyFill="1" applyBorder="1"/>
    <xf numFmtId="0" fontId="0" fillId="2" borderId="7" xfId="0" applyFill="1" applyBorder="1" applyAlignment="1">
      <alignment horizontal="center"/>
    </xf>
    <xf numFmtId="0" fontId="3" fillId="3" borderId="2" xfId="0" applyFont="1" applyFill="1" applyBorder="1"/>
    <xf numFmtId="0" fontId="3" fillId="3" borderId="1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164" fontId="5" fillId="0" borderId="0" xfId="0" applyNumberFormat="1" applyFont="1"/>
    <xf numFmtId="0" fontId="0" fillId="0" borderId="0" xfId="0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0" fontId="0" fillId="2" borderId="13" xfId="0" applyFill="1" applyBorder="1"/>
    <xf numFmtId="0" fontId="1" fillId="3" borderId="2" xfId="0" applyFont="1" applyFill="1" applyBorder="1" applyAlignment="1">
      <alignment horizontal="right"/>
    </xf>
    <xf numFmtId="0" fontId="0" fillId="2" borderId="16" xfId="0" applyFill="1" applyBorder="1" applyAlignment="1">
      <alignment horizontal="center"/>
    </xf>
    <xf numFmtId="0" fontId="0" fillId="2" borderId="0" xfId="0" applyFill="1"/>
    <xf numFmtId="0" fontId="0" fillId="0" borderId="0" xfId="0" applyAlignment="1">
      <alignment vertical="center"/>
    </xf>
    <xf numFmtId="0" fontId="3" fillId="0" borderId="1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NumberFormat="1" applyFont="1" applyBorder="1" applyAlignment="1">
      <alignment vertical="center"/>
    </xf>
    <xf numFmtId="0" fontId="1" fillId="2" borderId="17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2" fontId="0" fillId="2" borderId="2" xfId="0" applyNumberFormat="1" applyFill="1" applyBorder="1"/>
    <xf numFmtId="164" fontId="0" fillId="0" borderId="0" xfId="0" applyNumberFormat="1" applyFill="1"/>
    <xf numFmtId="164" fontId="0" fillId="0" borderId="0" xfId="0" applyNumberFormat="1"/>
    <xf numFmtId="165" fontId="0" fillId="0" borderId="0" xfId="0" applyNumberFormat="1"/>
    <xf numFmtId="0" fontId="6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Herwinning van Glas en Papier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Grafieke!$B$2</c:f>
              <c:strCache>
                <c:ptCount val="1"/>
                <c:pt idx="0">
                  <c:v>Papier (kg)</c:v>
                </c:pt>
              </c:strCache>
            </c:strRef>
          </c:tx>
          <c:invertIfNegative val="0"/>
          <c:cat>
            <c:strRef>
              <c:f>Grafieke!$A$3:$A$7</c:f>
              <c:strCache>
                <c:ptCount val="5"/>
                <c:pt idx="0">
                  <c:v>Januarie</c:v>
                </c:pt>
                <c:pt idx="1">
                  <c:v>Februarie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</c:strCache>
            </c:strRef>
          </c:cat>
          <c:val>
            <c:numRef>
              <c:f>Grafieke!$B$3:$B$7</c:f>
              <c:numCache>
                <c:formatCode>General</c:formatCode>
                <c:ptCount val="5"/>
                <c:pt idx="0">
                  <c:v>1023.3</c:v>
                </c:pt>
                <c:pt idx="1">
                  <c:v>980.5</c:v>
                </c:pt>
                <c:pt idx="2">
                  <c:v>1311.4</c:v>
                </c:pt>
                <c:pt idx="3">
                  <c:v>987.3</c:v>
                </c:pt>
                <c:pt idx="4">
                  <c:v>1251.8</c:v>
                </c:pt>
              </c:numCache>
            </c:numRef>
          </c:val>
        </c:ser>
        <c:ser>
          <c:idx val="1"/>
          <c:order val="1"/>
          <c:tx>
            <c:strRef>
              <c:f>Grafieke!$C$2</c:f>
              <c:strCache>
                <c:ptCount val="1"/>
                <c:pt idx="0">
                  <c:v>Glas (kg)</c:v>
                </c:pt>
              </c:strCache>
            </c:strRef>
          </c:tx>
          <c:invertIfNegative val="0"/>
          <c:cat>
            <c:strRef>
              <c:f>Grafieke!$A$3:$A$7</c:f>
              <c:strCache>
                <c:ptCount val="5"/>
                <c:pt idx="0">
                  <c:v>Januarie</c:v>
                </c:pt>
                <c:pt idx="1">
                  <c:v>Februarie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</c:strCache>
            </c:strRef>
          </c:cat>
          <c:val>
            <c:numRef>
              <c:f>Grafieke!$C$3:$C$7</c:f>
              <c:numCache>
                <c:formatCode>General</c:formatCode>
                <c:ptCount val="5"/>
                <c:pt idx="0">
                  <c:v>658.4</c:v>
                </c:pt>
                <c:pt idx="1">
                  <c:v>864.7</c:v>
                </c:pt>
                <c:pt idx="2">
                  <c:v>718.2</c:v>
                </c:pt>
                <c:pt idx="3">
                  <c:v>709.9</c:v>
                </c:pt>
                <c:pt idx="4">
                  <c:v>791.4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364224"/>
        <c:axId val="97376896"/>
      </c:barChart>
      <c:catAx>
        <c:axId val="9736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Maand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97376896"/>
        <c:crosses val="autoZero"/>
        <c:auto val="1"/>
        <c:lblAlgn val="ctr"/>
        <c:lblOffset val="100"/>
        <c:noMultiLvlLbl val="0"/>
      </c:catAx>
      <c:valAx>
        <c:axId val="97376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Kilogramme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7364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Grafieke!$D$2</c:f>
              <c:strCache>
                <c:ptCount val="1"/>
                <c:pt idx="0">
                  <c:v>Blikkies</c:v>
                </c:pt>
              </c:strCache>
            </c:strRef>
          </c:tx>
          <c:marker>
            <c:symbol val="none"/>
          </c:marker>
          <c:cat>
            <c:strRef>
              <c:f>Grafieke!$A$3:$A$7</c:f>
              <c:strCache>
                <c:ptCount val="5"/>
                <c:pt idx="0">
                  <c:v>Januarie</c:v>
                </c:pt>
                <c:pt idx="1">
                  <c:v>Februarie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</c:strCache>
            </c:strRef>
          </c:cat>
          <c:val>
            <c:numRef>
              <c:f>Grafieke!$D$3:$D$7</c:f>
              <c:numCache>
                <c:formatCode>General</c:formatCode>
                <c:ptCount val="5"/>
                <c:pt idx="0">
                  <c:v>231</c:v>
                </c:pt>
                <c:pt idx="1">
                  <c:v>318</c:v>
                </c:pt>
                <c:pt idx="2">
                  <c:v>298</c:v>
                </c:pt>
                <c:pt idx="3">
                  <c:v>340</c:v>
                </c:pt>
                <c:pt idx="4">
                  <c:v>352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9244672"/>
        <c:axId val="107358464"/>
      </c:lineChart>
      <c:catAx>
        <c:axId val="99244672"/>
        <c:scaling>
          <c:orientation val="minMax"/>
        </c:scaling>
        <c:delete val="0"/>
        <c:axPos val="b"/>
        <c:majorTickMark val="out"/>
        <c:minorTickMark val="none"/>
        <c:tickLblPos val="nextTo"/>
        <c:crossAx val="107358464"/>
        <c:crosses val="autoZero"/>
        <c:auto val="1"/>
        <c:lblAlgn val="ctr"/>
        <c:lblOffset val="100"/>
        <c:noMultiLvlLbl val="0"/>
      </c:catAx>
      <c:valAx>
        <c:axId val="107358464"/>
        <c:scaling>
          <c:orientation val="minMax"/>
          <c:min val="2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9244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73268</xdr:colOff>
      <xdr:row>8</xdr:row>
      <xdr:rowOff>16852</xdr:rowOff>
    </xdr:from>
    <xdr:to>
      <xdr:col>7</xdr:col>
      <xdr:colOff>459366</xdr:colOff>
      <xdr:row>22</xdr:row>
      <xdr:rowOff>93052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66261</xdr:colOff>
      <xdr:row>8</xdr:row>
      <xdr:rowOff>48867</xdr:rowOff>
    </xdr:from>
    <xdr:to>
      <xdr:col>15</xdr:col>
      <xdr:colOff>347869</xdr:colOff>
      <xdr:row>22</xdr:row>
      <xdr:rowOff>125067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227"/>
  <sheetViews>
    <sheetView tabSelected="1" workbookViewId="0">
      <pane ySplit="2" topLeftCell="A198" activePane="bottomLeft" state="frozen"/>
      <selection pane="bottomLeft" activeCell="I215" sqref="I215"/>
    </sheetView>
  </sheetViews>
  <sheetFormatPr defaultRowHeight="15" x14ac:dyDescent="0.25"/>
  <cols>
    <col min="2" max="2" width="26" customWidth="1"/>
    <col min="3" max="3" width="13.7109375" customWidth="1"/>
    <col min="4" max="4" width="6.85546875" style="1" customWidth="1"/>
    <col min="5" max="5" width="5.28515625" customWidth="1"/>
    <col min="6" max="6" width="9.5703125" customWidth="1"/>
    <col min="7" max="7" width="10.5703125" style="1" bestFit="1" customWidth="1"/>
    <col min="9" max="9" width="9.7109375" bestFit="1" customWidth="1"/>
  </cols>
  <sheetData>
    <row r="1" spans="1:10" ht="24" customHeight="1" x14ac:dyDescent="0.25">
      <c r="A1" s="48" t="s">
        <v>374</v>
      </c>
      <c r="B1" s="48"/>
      <c r="C1" s="48"/>
      <c r="D1" s="48"/>
      <c r="E1" s="48"/>
      <c r="F1" s="48"/>
      <c r="G1" s="48"/>
      <c r="H1" s="48"/>
      <c r="I1" s="48"/>
    </row>
    <row r="2" spans="1:10" s="6" customFormat="1" ht="24" customHeight="1" thickBot="1" x14ac:dyDescent="0.3">
      <c r="A2" s="41" t="s">
        <v>2</v>
      </c>
      <c r="B2" s="41" t="s">
        <v>0</v>
      </c>
      <c r="C2" s="41" t="s">
        <v>1</v>
      </c>
      <c r="D2" s="42" t="s">
        <v>3</v>
      </c>
      <c r="E2" s="42" t="s">
        <v>4</v>
      </c>
      <c r="F2" s="41" t="s">
        <v>5</v>
      </c>
      <c r="G2" s="43" t="s">
        <v>6</v>
      </c>
      <c r="H2" s="41" t="s">
        <v>313</v>
      </c>
      <c r="I2" s="41" t="s">
        <v>310</v>
      </c>
      <c r="J2" s="21">
        <v>0.85</v>
      </c>
    </row>
    <row r="3" spans="1:10" ht="15.75" thickTop="1" x14ac:dyDescent="0.25">
      <c r="A3" s="3" t="s">
        <v>249</v>
      </c>
      <c r="B3" t="s">
        <v>117</v>
      </c>
      <c r="C3" s="2" t="s">
        <v>17</v>
      </c>
      <c r="D3" s="22">
        <v>11</v>
      </c>
      <c r="E3" s="22" t="s">
        <v>7</v>
      </c>
      <c r="F3" s="4">
        <v>41396</v>
      </c>
      <c r="G3" s="1">
        <v>3</v>
      </c>
      <c r="H3" s="5" t="str">
        <f>IF(G3&gt;10.5, "Prys","")</f>
        <v/>
      </c>
      <c r="I3" s="45">
        <f>G3*$J$2</f>
        <v>2.5499999999999998</v>
      </c>
    </row>
    <row r="4" spans="1:10" x14ac:dyDescent="0.25">
      <c r="A4" s="3" t="s">
        <v>207</v>
      </c>
      <c r="B4" s="2" t="s">
        <v>18</v>
      </c>
      <c r="C4" s="2" t="s">
        <v>19</v>
      </c>
      <c r="D4" s="22">
        <v>9</v>
      </c>
      <c r="E4" s="22" t="s">
        <v>8</v>
      </c>
      <c r="F4" s="4">
        <v>41396</v>
      </c>
      <c r="G4" s="1">
        <v>2.4</v>
      </c>
      <c r="H4" s="5" t="str">
        <f t="shared" ref="H4:H67" si="0">IF(G4&gt;10.5, "Prys","")</f>
        <v/>
      </c>
      <c r="I4" s="45">
        <f t="shared" ref="I4:I67" si="1">G4*$J$2</f>
        <v>2.04</v>
      </c>
    </row>
    <row r="5" spans="1:10" x14ac:dyDescent="0.25">
      <c r="A5" s="3" t="s">
        <v>208</v>
      </c>
      <c r="B5" s="2" t="s">
        <v>20</v>
      </c>
      <c r="C5" s="2" t="s">
        <v>21</v>
      </c>
      <c r="D5" s="22">
        <v>9</v>
      </c>
      <c r="E5" s="22" t="s">
        <v>9</v>
      </c>
      <c r="F5" s="4">
        <v>41396</v>
      </c>
      <c r="G5" s="1">
        <v>7.9</v>
      </c>
      <c r="H5" s="5" t="str">
        <f t="shared" si="0"/>
        <v/>
      </c>
      <c r="I5" s="45">
        <f t="shared" si="1"/>
        <v>6.7149999999999999</v>
      </c>
    </row>
    <row r="6" spans="1:10" x14ac:dyDescent="0.25">
      <c r="A6" s="3" t="s">
        <v>282</v>
      </c>
      <c r="B6" t="s">
        <v>316</v>
      </c>
      <c r="C6" t="s">
        <v>317</v>
      </c>
      <c r="D6" s="22">
        <v>8</v>
      </c>
      <c r="E6" s="22" t="s">
        <v>10</v>
      </c>
      <c r="F6" s="4">
        <v>41396</v>
      </c>
      <c r="G6" s="1">
        <v>5.4</v>
      </c>
      <c r="H6" s="5" t="str">
        <f t="shared" si="0"/>
        <v/>
      </c>
      <c r="I6" s="45">
        <f t="shared" si="1"/>
        <v>4.59</v>
      </c>
    </row>
    <row r="7" spans="1:10" x14ac:dyDescent="0.25">
      <c r="A7" s="3" t="s">
        <v>185</v>
      </c>
      <c r="B7" s="2" t="s">
        <v>22</v>
      </c>
      <c r="C7" s="2" t="s">
        <v>23</v>
      </c>
      <c r="D7" s="22">
        <v>8</v>
      </c>
      <c r="E7" s="22" t="s">
        <v>11</v>
      </c>
      <c r="F7" s="4">
        <v>41396</v>
      </c>
      <c r="G7" s="1">
        <v>10.1</v>
      </c>
      <c r="H7" s="5" t="str">
        <f t="shared" si="0"/>
        <v/>
      </c>
      <c r="I7" s="45">
        <f t="shared" si="1"/>
        <v>8.5849999999999991</v>
      </c>
    </row>
    <row r="8" spans="1:10" x14ac:dyDescent="0.25">
      <c r="A8" s="3" t="s">
        <v>209</v>
      </c>
      <c r="B8" t="s">
        <v>330</v>
      </c>
      <c r="C8" t="s">
        <v>331</v>
      </c>
      <c r="D8" s="22">
        <v>9</v>
      </c>
      <c r="E8" s="22" t="s">
        <v>12</v>
      </c>
      <c r="F8" s="4">
        <v>41396</v>
      </c>
      <c r="G8" s="1">
        <v>2.7</v>
      </c>
      <c r="H8" s="5" t="str">
        <f t="shared" si="0"/>
        <v/>
      </c>
      <c r="I8" s="45">
        <f t="shared" si="1"/>
        <v>2.2949999999999999</v>
      </c>
    </row>
    <row r="9" spans="1:10" x14ac:dyDescent="0.25">
      <c r="A9" s="3" t="s">
        <v>250</v>
      </c>
      <c r="B9" s="2" t="s">
        <v>25</v>
      </c>
      <c r="C9" s="2" t="s">
        <v>26</v>
      </c>
      <c r="D9" s="22">
        <v>11</v>
      </c>
      <c r="E9" s="22" t="s">
        <v>13</v>
      </c>
      <c r="F9" s="4">
        <v>41396</v>
      </c>
      <c r="G9" s="1">
        <v>8.1999999999999993</v>
      </c>
      <c r="H9" s="5" t="str">
        <f t="shared" si="0"/>
        <v/>
      </c>
      <c r="I9" s="45">
        <f t="shared" si="1"/>
        <v>6.9699999999999989</v>
      </c>
    </row>
    <row r="10" spans="1:10" x14ac:dyDescent="0.25">
      <c r="A10" s="3" t="s">
        <v>251</v>
      </c>
      <c r="B10" s="2" t="s">
        <v>307</v>
      </c>
      <c r="C10" s="2" t="s">
        <v>28</v>
      </c>
      <c r="D10" s="22">
        <v>11</v>
      </c>
      <c r="E10" s="22" t="s">
        <v>10</v>
      </c>
      <c r="F10" s="4">
        <v>41396</v>
      </c>
      <c r="G10" s="1">
        <v>5.0999999999999996</v>
      </c>
      <c r="H10" s="5" t="str">
        <f t="shared" si="0"/>
        <v/>
      </c>
      <c r="I10" s="45">
        <f t="shared" si="1"/>
        <v>4.335</v>
      </c>
    </row>
    <row r="11" spans="1:10" x14ac:dyDescent="0.25">
      <c r="A11" s="3" t="s">
        <v>235</v>
      </c>
      <c r="B11" s="2" t="s">
        <v>29</v>
      </c>
      <c r="C11" s="2" t="s">
        <v>30</v>
      </c>
      <c r="D11" s="22">
        <v>10</v>
      </c>
      <c r="E11" s="22" t="s">
        <v>7</v>
      </c>
      <c r="F11" s="4">
        <v>41396</v>
      </c>
      <c r="G11" s="1">
        <v>4.0999999999999996</v>
      </c>
      <c r="H11" s="5" t="str">
        <f t="shared" si="0"/>
        <v/>
      </c>
      <c r="I11" s="45">
        <f t="shared" si="1"/>
        <v>3.4849999999999994</v>
      </c>
    </row>
    <row r="12" spans="1:10" x14ac:dyDescent="0.25">
      <c r="A12" s="3" t="s">
        <v>186</v>
      </c>
      <c r="B12" s="2" t="s">
        <v>31</v>
      </c>
      <c r="C12" s="2" t="s">
        <v>32</v>
      </c>
      <c r="D12" s="22">
        <v>8</v>
      </c>
      <c r="E12" s="22" t="s">
        <v>8</v>
      </c>
      <c r="F12" s="4">
        <v>41396</v>
      </c>
      <c r="G12" s="1">
        <v>8.4</v>
      </c>
      <c r="H12" s="5" t="str">
        <f t="shared" si="0"/>
        <v/>
      </c>
      <c r="I12" s="45">
        <f t="shared" si="1"/>
        <v>7.14</v>
      </c>
    </row>
    <row r="13" spans="1:10" x14ac:dyDescent="0.25">
      <c r="A13" s="3" t="s">
        <v>283</v>
      </c>
      <c r="B13" s="2" t="s">
        <v>33</v>
      </c>
      <c r="C13" s="2" t="s">
        <v>34</v>
      </c>
      <c r="D13" s="22">
        <v>12</v>
      </c>
      <c r="E13" s="22" t="s">
        <v>9</v>
      </c>
      <c r="F13" s="4">
        <v>41396</v>
      </c>
      <c r="G13" s="1">
        <v>8.9</v>
      </c>
      <c r="H13" s="5" t="str">
        <f t="shared" si="0"/>
        <v/>
      </c>
      <c r="I13" s="45">
        <f t="shared" si="1"/>
        <v>7.5650000000000004</v>
      </c>
    </row>
    <row r="14" spans="1:10" x14ac:dyDescent="0.25">
      <c r="A14" s="3" t="s">
        <v>187</v>
      </c>
      <c r="B14" s="2" t="s">
        <v>308</v>
      </c>
      <c r="C14" s="2" t="s">
        <v>36</v>
      </c>
      <c r="D14" s="22">
        <v>8</v>
      </c>
      <c r="E14" s="22" t="s">
        <v>14</v>
      </c>
      <c r="F14" s="4">
        <v>41396</v>
      </c>
      <c r="G14" s="1">
        <v>2.2999999999999998</v>
      </c>
      <c r="H14" s="5" t="str">
        <f t="shared" si="0"/>
        <v/>
      </c>
      <c r="I14" s="45">
        <f t="shared" si="1"/>
        <v>1.9549999999999998</v>
      </c>
    </row>
    <row r="15" spans="1:10" x14ac:dyDescent="0.25">
      <c r="A15" s="3" t="s">
        <v>284</v>
      </c>
      <c r="B15" s="2" t="s">
        <v>37</v>
      </c>
      <c r="C15" s="2" t="s">
        <v>38</v>
      </c>
      <c r="D15" s="22">
        <v>8</v>
      </c>
      <c r="E15" s="22" t="s">
        <v>7</v>
      </c>
      <c r="F15" s="4">
        <v>41396</v>
      </c>
      <c r="G15" s="1">
        <v>10.9</v>
      </c>
      <c r="H15" s="5" t="str">
        <f t="shared" si="0"/>
        <v>Prys</v>
      </c>
      <c r="I15" s="45">
        <f t="shared" si="1"/>
        <v>9.2650000000000006</v>
      </c>
    </row>
    <row r="16" spans="1:10" x14ac:dyDescent="0.25">
      <c r="A16" s="3" t="s">
        <v>236</v>
      </c>
      <c r="B16" s="2" t="s">
        <v>39</v>
      </c>
      <c r="C16" s="2" t="s">
        <v>40</v>
      </c>
      <c r="D16" s="22">
        <v>9</v>
      </c>
      <c r="E16" s="22" t="s">
        <v>8</v>
      </c>
      <c r="F16" s="4">
        <v>41396</v>
      </c>
      <c r="G16" s="1">
        <v>3.3</v>
      </c>
      <c r="H16" s="5" t="str">
        <f t="shared" si="0"/>
        <v/>
      </c>
      <c r="I16" s="45">
        <f t="shared" si="1"/>
        <v>2.8049999999999997</v>
      </c>
    </row>
    <row r="17" spans="1:9" x14ac:dyDescent="0.25">
      <c r="A17" s="3" t="s">
        <v>210</v>
      </c>
      <c r="B17" s="2" t="s">
        <v>41</v>
      </c>
      <c r="C17" s="2" t="s">
        <v>42</v>
      </c>
      <c r="D17" s="22">
        <v>9</v>
      </c>
      <c r="E17" s="22" t="s">
        <v>12</v>
      </c>
      <c r="F17" s="4">
        <v>41396</v>
      </c>
      <c r="G17" s="1">
        <v>5.8</v>
      </c>
      <c r="H17" s="5" t="str">
        <f t="shared" si="0"/>
        <v/>
      </c>
      <c r="I17" s="45">
        <f t="shared" si="1"/>
        <v>4.93</v>
      </c>
    </row>
    <row r="18" spans="1:9" x14ac:dyDescent="0.25">
      <c r="A18" s="3" t="s">
        <v>285</v>
      </c>
      <c r="B18" s="2" t="s">
        <v>43</v>
      </c>
      <c r="C18" s="2" t="s">
        <v>44</v>
      </c>
      <c r="D18" s="22">
        <v>12</v>
      </c>
      <c r="E18" s="22" t="s">
        <v>12</v>
      </c>
      <c r="F18" s="4">
        <v>41396</v>
      </c>
      <c r="G18" s="1">
        <v>7.8</v>
      </c>
      <c r="H18" s="5" t="str">
        <f t="shared" si="0"/>
        <v/>
      </c>
      <c r="I18" s="45">
        <f t="shared" si="1"/>
        <v>6.63</v>
      </c>
    </row>
    <row r="19" spans="1:9" x14ac:dyDescent="0.25">
      <c r="A19" s="3" t="s">
        <v>188</v>
      </c>
      <c r="B19" s="2" t="s">
        <v>45</v>
      </c>
      <c r="C19" s="2" t="s">
        <v>46</v>
      </c>
      <c r="D19" s="22">
        <v>8</v>
      </c>
      <c r="E19" s="22" t="s">
        <v>11</v>
      </c>
      <c r="F19" s="4">
        <v>41396</v>
      </c>
      <c r="G19" s="1">
        <v>5.5</v>
      </c>
      <c r="H19" s="5" t="str">
        <f t="shared" si="0"/>
        <v/>
      </c>
      <c r="I19" s="45">
        <f t="shared" si="1"/>
        <v>4.6749999999999998</v>
      </c>
    </row>
    <row r="20" spans="1:9" x14ac:dyDescent="0.25">
      <c r="A20" s="3" t="s">
        <v>189</v>
      </c>
      <c r="B20" s="2" t="s">
        <v>47</v>
      </c>
      <c r="C20" s="2" t="s">
        <v>48</v>
      </c>
      <c r="D20" s="22">
        <v>8</v>
      </c>
      <c r="E20" s="22" t="s">
        <v>14</v>
      </c>
      <c r="F20" s="4">
        <v>41396</v>
      </c>
      <c r="G20" s="1">
        <v>3.5</v>
      </c>
      <c r="H20" s="5" t="str">
        <f t="shared" si="0"/>
        <v/>
      </c>
      <c r="I20" s="45">
        <f t="shared" si="1"/>
        <v>2.9750000000000001</v>
      </c>
    </row>
    <row r="21" spans="1:9" x14ac:dyDescent="0.25">
      <c r="A21" s="3" t="s">
        <v>252</v>
      </c>
      <c r="B21" s="2" t="s">
        <v>49</v>
      </c>
      <c r="C21" s="2" t="s">
        <v>50</v>
      </c>
      <c r="D21" s="22">
        <v>11</v>
      </c>
      <c r="E21" s="22" t="s">
        <v>9</v>
      </c>
      <c r="F21" s="4">
        <v>41396</v>
      </c>
      <c r="G21" s="1">
        <v>6.7</v>
      </c>
      <c r="H21" s="5" t="str">
        <f t="shared" si="0"/>
        <v/>
      </c>
      <c r="I21" s="45">
        <f t="shared" si="1"/>
        <v>5.6950000000000003</v>
      </c>
    </row>
    <row r="22" spans="1:9" x14ac:dyDescent="0.25">
      <c r="A22" s="3" t="s">
        <v>190</v>
      </c>
      <c r="B22" s="2" t="s">
        <v>51</v>
      </c>
      <c r="C22" s="2" t="s">
        <v>32</v>
      </c>
      <c r="D22" s="22">
        <v>8</v>
      </c>
      <c r="E22" s="22" t="s">
        <v>8</v>
      </c>
      <c r="F22" s="4">
        <v>41396</v>
      </c>
      <c r="G22" s="1">
        <v>2.8</v>
      </c>
      <c r="H22" s="5" t="str">
        <f t="shared" si="0"/>
        <v/>
      </c>
      <c r="I22" s="45">
        <f t="shared" si="1"/>
        <v>2.38</v>
      </c>
    </row>
    <row r="23" spans="1:9" x14ac:dyDescent="0.25">
      <c r="A23" s="3" t="s">
        <v>253</v>
      </c>
      <c r="B23" s="2" t="s">
        <v>52</v>
      </c>
      <c r="C23" s="2" t="s">
        <v>53</v>
      </c>
      <c r="D23" s="22">
        <v>11</v>
      </c>
      <c r="E23" s="22" t="s">
        <v>7</v>
      </c>
      <c r="F23" s="4">
        <v>41396</v>
      </c>
      <c r="G23" s="1">
        <v>2</v>
      </c>
      <c r="H23" s="5" t="str">
        <f t="shared" si="0"/>
        <v/>
      </c>
      <c r="I23" s="45">
        <f t="shared" si="1"/>
        <v>1.7</v>
      </c>
    </row>
    <row r="24" spans="1:9" x14ac:dyDescent="0.25">
      <c r="A24" s="3" t="s">
        <v>254</v>
      </c>
      <c r="B24" s="2" t="s">
        <v>54</v>
      </c>
      <c r="C24" s="2" t="s">
        <v>55</v>
      </c>
      <c r="D24" s="22">
        <v>11</v>
      </c>
      <c r="E24" s="22" t="s">
        <v>8</v>
      </c>
      <c r="F24" s="4">
        <v>41396</v>
      </c>
      <c r="G24" s="1">
        <v>2.2000000000000002</v>
      </c>
      <c r="H24" s="5" t="str">
        <f t="shared" si="0"/>
        <v/>
      </c>
      <c r="I24" s="45">
        <f t="shared" si="1"/>
        <v>1.87</v>
      </c>
    </row>
    <row r="25" spans="1:9" x14ac:dyDescent="0.25">
      <c r="A25" s="3" t="s">
        <v>255</v>
      </c>
      <c r="B25" t="s">
        <v>357</v>
      </c>
      <c r="C25" t="s">
        <v>358</v>
      </c>
      <c r="D25" s="22">
        <v>11</v>
      </c>
      <c r="E25" s="22" t="s">
        <v>9</v>
      </c>
      <c r="F25" s="4">
        <v>41396</v>
      </c>
      <c r="G25" s="1">
        <v>5.9</v>
      </c>
      <c r="H25" s="5" t="str">
        <f t="shared" si="0"/>
        <v/>
      </c>
      <c r="I25" s="45">
        <f t="shared" si="1"/>
        <v>5.0150000000000006</v>
      </c>
    </row>
    <row r="26" spans="1:9" x14ac:dyDescent="0.25">
      <c r="A26" s="3" t="s">
        <v>256</v>
      </c>
      <c r="B26" s="2" t="s">
        <v>56</v>
      </c>
      <c r="C26" s="2" t="s">
        <v>57</v>
      </c>
      <c r="D26" s="22">
        <v>8</v>
      </c>
      <c r="E26" s="22" t="s">
        <v>10</v>
      </c>
      <c r="F26" s="4">
        <v>41396</v>
      </c>
      <c r="G26" s="1">
        <v>3.6</v>
      </c>
      <c r="H26" s="5" t="str">
        <f t="shared" si="0"/>
        <v/>
      </c>
      <c r="I26" s="45">
        <f t="shared" si="1"/>
        <v>3.06</v>
      </c>
    </row>
    <row r="27" spans="1:9" x14ac:dyDescent="0.25">
      <c r="A27" s="3" t="s">
        <v>257</v>
      </c>
      <c r="B27" s="2" t="s">
        <v>58</v>
      </c>
      <c r="C27" s="2" t="s">
        <v>59</v>
      </c>
      <c r="D27" s="22">
        <v>11</v>
      </c>
      <c r="E27" s="22" t="s">
        <v>11</v>
      </c>
      <c r="F27" s="4">
        <v>41396</v>
      </c>
      <c r="G27" s="1">
        <v>8.6999999999999993</v>
      </c>
      <c r="H27" s="5" t="str">
        <f t="shared" si="0"/>
        <v/>
      </c>
      <c r="I27" s="45">
        <f t="shared" si="1"/>
        <v>7.3949999999999996</v>
      </c>
    </row>
    <row r="28" spans="1:9" x14ac:dyDescent="0.25">
      <c r="A28" s="3" t="s">
        <v>191</v>
      </c>
      <c r="B28" s="2" t="s">
        <v>60</v>
      </c>
      <c r="C28" s="2" t="s">
        <v>61</v>
      </c>
      <c r="D28" s="22">
        <v>8</v>
      </c>
      <c r="E28" s="22" t="s">
        <v>12</v>
      </c>
      <c r="F28" s="4">
        <v>41396</v>
      </c>
      <c r="G28" s="1">
        <v>5.9</v>
      </c>
      <c r="H28" s="5" t="str">
        <f t="shared" si="0"/>
        <v/>
      </c>
      <c r="I28" s="45">
        <f t="shared" si="1"/>
        <v>5.0150000000000006</v>
      </c>
    </row>
    <row r="29" spans="1:9" x14ac:dyDescent="0.25">
      <c r="A29" s="3" t="s">
        <v>258</v>
      </c>
      <c r="B29" s="2" t="s">
        <v>62</v>
      </c>
      <c r="C29" s="2" t="s">
        <v>63</v>
      </c>
      <c r="D29" s="22">
        <v>11</v>
      </c>
      <c r="E29" s="22" t="s">
        <v>13</v>
      </c>
      <c r="F29" s="4">
        <v>41396</v>
      </c>
      <c r="G29" s="1">
        <v>4.5</v>
      </c>
      <c r="H29" s="5" t="str">
        <f t="shared" si="0"/>
        <v/>
      </c>
      <c r="I29" s="45">
        <f t="shared" si="1"/>
        <v>3.8249999999999997</v>
      </c>
    </row>
    <row r="30" spans="1:9" x14ac:dyDescent="0.25">
      <c r="A30" s="3" t="s">
        <v>192</v>
      </c>
      <c r="B30" s="2" t="s">
        <v>64</v>
      </c>
      <c r="C30" s="2" t="s">
        <v>65</v>
      </c>
      <c r="D30" s="22">
        <v>8</v>
      </c>
      <c r="E30" s="22" t="s">
        <v>10</v>
      </c>
      <c r="F30" s="4">
        <v>41396</v>
      </c>
      <c r="G30" s="1">
        <v>6.3</v>
      </c>
      <c r="H30" s="5" t="str">
        <f t="shared" si="0"/>
        <v/>
      </c>
      <c r="I30" s="45">
        <f t="shared" si="1"/>
        <v>5.3549999999999995</v>
      </c>
    </row>
    <row r="31" spans="1:9" x14ac:dyDescent="0.25">
      <c r="A31" s="3" t="s">
        <v>286</v>
      </c>
      <c r="B31" t="s">
        <v>371</v>
      </c>
      <c r="C31" t="s">
        <v>372</v>
      </c>
      <c r="D31" s="22">
        <v>12</v>
      </c>
      <c r="E31" s="22" t="s">
        <v>7</v>
      </c>
      <c r="F31" s="4">
        <v>41396</v>
      </c>
      <c r="G31" s="1">
        <v>3</v>
      </c>
      <c r="H31" s="5" t="str">
        <f t="shared" si="0"/>
        <v/>
      </c>
      <c r="I31" s="45">
        <f t="shared" si="1"/>
        <v>2.5499999999999998</v>
      </c>
    </row>
    <row r="32" spans="1:9" x14ac:dyDescent="0.25">
      <c r="A32" s="3" t="s">
        <v>211</v>
      </c>
      <c r="B32" s="2" t="s">
        <v>66</v>
      </c>
      <c r="C32" s="2" t="s">
        <v>67</v>
      </c>
      <c r="D32" s="22">
        <v>9</v>
      </c>
      <c r="E32" s="22" t="s">
        <v>8</v>
      </c>
      <c r="F32" s="4">
        <v>41396</v>
      </c>
      <c r="G32" s="1">
        <v>2.4</v>
      </c>
      <c r="H32" s="5" t="str">
        <f t="shared" si="0"/>
        <v/>
      </c>
      <c r="I32" s="45">
        <f t="shared" si="1"/>
        <v>2.04</v>
      </c>
    </row>
    <row r="33" spans="1:9" x14ac:dyDescent="0.25">
      <c r="A33" s="3" t="s">
        <v>193</v>
      </c>
      <c r="B33" s="2" t="s">
        <v>68</v>
      </c>
      <c r="C33" s="2" t="s">
        <v>69</v>
      </c>
      <c r="D33" s="22">
        <v>8</v>
      </c>
      <c r="E33" s="22" t="s">
        <v>9</v>
      </c>
      <c r="F33" s="4">
        <v>41396</v>
      </c>
      <c r="G33" s="1">
        <v>10.199999999999999</v>
      </c>
      <c r="H33" s="5" t="str">
        <f t="shared" si="0"/>
        <v/>
      </c>
      <c r="I33" s="45">
        <f t="shared" si="1"/>
        <v>8.67</v>
      </c>
    </row>
    <row r="34" spans="1:9" x14ac:dyDescent="0.25">
      <c r="A34" s="3" t="s">
        <v>237</v>
      </c>
      <c r="B34" t="s">
        <v>343</v>
      </c>
      <c r="C34" t="s">
        <v>344</v>
      </c>
      <c r="D34" s="22">
        <v>10</v>
      </c>
      <c r="E34" s="22" t="s">
        <v>7</v>
      </c>
      <c r="F34" s="4">
        <v>41396</v>
      </c>
      <c r="G34" s="1">
        <v>8.1</v>
      </c>
      <c r="H34" s="5" t="str">
        <f t="shared" si="0"/>
        <v/>
      </c>
      <c r="I34" s="45">
        <f t="shared" si="1"/>
        <v>6.8849999999999998</v>
      </c>
    </row>
    <row r="35" spans="1:9" x14ac:dyDescent="0.25">
      <c r="A35" s="3" t="s">
        <v>194</v>
      </c>
      <c r="B35" s="2" t="s">
        <v>70</v>
      </c>
      <c r="C35" s="2" t="s">
        <v>71</v>
      </c>
      <c r="D35" s="22">
        <v>8</v>
      </c>
      <c r="E35" s="22" t="s">
        <v>8</v>
      </c>
      <c r="F35" s="4">
        <v>41396</v>
      </c>
      <c r="G35" s="1">
        <v>4.0999999999999996</v>
      </c>
      <c r="H35" s="5" t="str">
        <f t="shared" si="0"/>
        <v/>
      </c>
      <c r="I35" s="45">
        <f t="shared" si="1"/>
        <v>3.4849999999999994</v>
      </c>
    </row>
    <row r="36" spans="1:9" x14ac:dyDescent="0.25">
      <c r="A36" s="3" t="s">
        <v>287</v>
      </c>
      <c r="B36" t="s">
        <v>318</v>
      </c>
      <c r="C36" t="s">
        <v>319</v>
      </c>
      <c r="D36" s="22">
        <v>8</v>
      </c>
      <c r="E36" s="22" t="s">
        <v>9</v>
      </c>
      <c r="F36" s="4">
        <v>41396</v>
      </c>
      <c r="G36" s="1">
        <v>7.3</v>
      </c>
      <c r="H36" s="5" t="str">
        <f t="shared" si="0"/>
        <v/>
      </c>
      <c r="I36" s="45">
        <f t="shared" si="1"/>
        <v>6.2050000000000001</v>
      </c>
    </row>
    <row r="37" spans="1:9" x14ac:dyDescent="0.25">
      <c r="A37" s="3" t="s">
        <v>195</v>
      </c>
      <c r="B37" s="2" t="s">
        <v>73</v>
      </c>
      <c r="C37" s="2" t="s">
        <v>74</v>
      </c>
      <c r="D37" s="22">
        <v>8</v>
      </c>
      <c r="E37" s="22" t="s">
        <v>10</v>
      </c>
      <c r="F37" s="4">
        <v>41396</v>
      </c>
      <c r="G37" s="1">
        <v>1.3</v>
      </c>
      <c r="H37" s="5" t="str">
        <f t="shared" si="0"/>
        <v/>
      </c>
      <c r="I37" s="45">
        <f t="shared" si="1"/>
        <v>1.105</v>
      </c>
    </row>
    <row r="38" spans="1:9" x14ac:dyDescent="0.25">
      <c r="A38" s="3" t="s">
        <v>259</v>
      </c>
      <c r="B38" t="s">
        <v>350</v>
      </c>
      <c r="C38" t="s">
        <v>351</v>
      </c>
      <c r="D38" s="22">
        <v>11</v>
      </c>
      <c r="E38" s="22" t="s">
        <v>11</v>
      </c>
      <c r="F38" s="4">
        <v>41396</v>
      </c>
      <c r="G38" s="1">
        <v>1.4</v>
      </c>
      <c r="H38" s="5" t="str">
        <f t="shared" si="0"/>
        <v/>
      </c>
      <c r="I38" s="45">
        <f t="shared" si="1"/>
        <v>1.19</v>
      </c>
    </row>
    <row r="39" spans="1:9" x14ac:dyDescent="0.25">
      <c r="A39" s="3" t="s">
        <v>212</v>
      </c>
      <c r="B39" s="2" t="s">
        <v>75</v>
      </c>
      <c r="C39" s="2" t="s">
        <v>76</v>
      </c>
      <c r="D39" s="22">
        <v>9</v>
      </c>
      <c r="E39" s="22" t="s">
        <v>12</v>
      </c>
      <c r="F39" s="4">
        <v>41396</v>
      </c>
      <c r="G39" s="1">
        <v>3.2</v>
      </c>
      <c r="H39" s="5" t="str">
        <f t="shared" si="0"/>
        <v/>
      </c>
      <c r="I39" s="45">
        <f t="shared" si="1"/>
        <v>2.72</v>
      </c>
    </row>
    <row r="40" spans="1:9" x14ac:dyDescent="0.25">
      <c r="A40" s="3" t="s">
        <v>196</v>
      </c>
      <c r="B40" s="2" t="s">
        <v>77</v>
      </c>
      <c r="C40" s="2" t="s">
        <v>78</v>
      </c>
      <c r="D40" s="22">
        <v>8</v>
      </c>
      <c r="E40" s="22" t="s">
        <v>13</v>
      </c>
      <c r="F40" s="4">
        <v>41396</v>
      </c>
      <c r="G40" s="1">
        <v>10</v>
      </c>
      <c r="H40" s="5" t="str">
        <f t="shared" si="0"/>
        <v/>
      </c>
      <c r="I40" s="45">
        <f t="shared" si="1"/>
        <v>8.5</v>
      </c>
    </row>
    <row r="41" spans="1:9" x14ac:dyDescent="0.25">
      <c r="A41" s="3" t="s">
        <v>238</v>
      </c>
      <c r="B41" s="2" t="s">
        <v>79</v>
      </c>
      <c r="C41" s="2" t="s">
        <v>80</v>
      </c>
      <c r="D41" s="22">
        <v>10</v>
      </c>
      <c r="E41" s="22" t="s">
        <v>10</v>
      </c>
      <c r="F41" s="4">
        <v>41396</v>
      </c>
      <c r="G41" s="1">
        <v>1.5</v>
      </c>
      <c r="H41" s="5" t="str">
        <f t="shared" si="0"/>
        <v/>
      </c>
      <c r="I41" s="45">
        <f t="shared" si="1"/>
        <v>1.2749999999999999</v>
      </c>
    </row>
    <row r="42" spans="1:9" x14ac:dyDescent="0.25">
      <c r="A42" s="3" t="s">
        <v>288</v>
      </c>
      <c r="B42" s="2" t="s">
        <v>35</v>
      </c>
      <c r="C42" s="2" t="s">
        <v>36</v>
      </c>
      <c r="D42" s="22">
        <v>12</v>
      </c>
      <c r="E42" s="22" t="s">
        <v>7</v>
      </c>
      <c r="F42" s="4">
        <v>41396</v>
      </c>
      <c r="G42" s="1">
        <v>8.3000000000000007</v>
      </c>
      <c r="H42" s="5" t="str">
        <f t="shared" si="0"/>
        <v/>
      </c>
      <c r="I42" s="45">
        <f t="shared" si="1"/>
        <v>7.0550000000000006</v>
      </c>
    </row>
    <row r="43" spans="1:9" x14ac:dyDescent="0.25">
      <c r="A43" s="3" t="s">
        <v>213</v>
      </c>
      <c r="B43" t="s">
        <v>37</v>
      </c>
      <c r="C43" t="s">
        <v>327</v>
      </c>
      <c r="D43" s="22">
        <v>9</v>
      </c>
      <c r="E43" s="22" t="s">
        <v>8</v>
      </c>
      <c r="F43" s="4">
        <v>41396</v>
      </c>
      <c r="G43" s="1">
        <v>10.5</v>
      </c>
      <c r="H43" s="5" t="str">
        <f t="shared" si="0"/>
        <v/>
      </c>
      <c r="I43" s="45">
        <f t="shared" si="1"/>
        <v>8.9249999999999989</v>
      </c>
    </row>
    <row r="44" spans="1:9" x14ac:dyDescent="0.25">
      <c r="A44" s="3" t="s">
        <v>260</v>
      </c>
      <c r="B44" t="s">
        <v>348</v>
      </c>
      <c r="C44" t="s">
        <v>349</v>
      </c>
      <c r="D44" s="22">
        <v>11</v>
      </c>
      <c r="E44" s="22" t="s">
        <v>9</v>
      </c>
      <c r="F44" s="4">
        <v>41396</v>
      </c>
      <c r="G44" s="1">
        <v>6.5</v>
      </c>
      <c r="H44" s="5" t="str">
        <f t="shared" si="0"/>
        <v/>
      </c>
      <c r="I44" s="45">
        <f t="shared" si="1"/>
        <v>5.5249999999999995</v>
      </c>
    </row>
    <row r="45" spans="1:9" x14ac:dyDescent="0.25">
      <c r="A45" s="3" t="s">
        <v>197</v>
      </c>
      <c r="B45" t="s">
        <v>326</v>
      </c>
      <c r="C45" t="s">
        <v>81</v>
      </c>
      <c r="D45" s="22">
        <v>9</v>
      </c>
      <c r="E45" s="22" t="s">
        <v>14</v>
      </c>
      <c r="F45" s="4">
        <v>41396</v>
      </c>
      <c r="G45" s="1">
        <v>7</v>
      </c>
      <c r="H45" s="5" t="str">
        <f t="shared" si="0"/>
        <v/>
      </c>
      <c r="I45" s="45">
        <f t="shared" si="1"/>
        <v>5.95</v>
      </c>
    </row>
    <row r="46" spans="1:9" x14ac:dyDescent="0.25">
      <c r="A46" s="3" t="s">
        <v>261</v>
      </c>
      <c r="B46" s="2" t="s">
        <v>82</v>
      </c>
      <c r="C46" s="2" t="s">
        <v>83</v>
      </c>
      <c r="D46" s="22">
        <v>11</v>
      </c>
      <c r="E46" s="22" t="s">
        <v>7</v>
      </c>
      <c r="F46" s="4">
        <v>41396</v>
      </c>
      <c r="G46" s="1">
        <v>1.5</v>
      </c>
      <c r="H46" s="5" t="str">
        <f t="shared" si="0"/>
        <v/>
      </c>
      <c r="I46" s="45">
        <f t="shared" si="1"/>
        <v>1.2749999999999999</v>
      </c>
    </row>
    <row r="47" spans="1:9" x14ac:dyDescent="0.25">
      <c r="A47" s="3" t="s">
        <v>262</v>
      </c>
      <c r="B47" t="s">
        <v>356</v>
      </c>
      <c r="C47" t="s">
        <v>64</v>
      </c>
      <c r="D47" s="22">
        <v>11</v>
      </c>
      <c r="E47" s="22" t="s">
        <v>8</v>
      </c>
      <c r="F47" s="4">
        <v>41396</v>
      </c>
      <c r="G47" s="1">
        <v>4.9000000000000004</v>
      </c>
      <c r="H47" s="5" t="str">
        <f t="shared" si="0"/>
        <v/>
      </c>
      <c r="I47" s="45">
        <f t="shared" si="1"/>
        <v>4.165</v>
      </c>
    </row>
    <row r="48" spans="1:9" x14ac:dyDescent="0.25">
      <c r="A48" s="3" t="s">
        <v>214</v>
      </c>
      <c r="B48" s="2" t="s">
        <v>84</v>
      </c>
      <c r="C48" s="2" t="s">
        <v>85</v>
      </c>
      <c r="D48" s="22">
        <v>9</v>
      </c>
      <c r="E48" s="22" t="s">
        <v>12</v>
      </c>
      <c r="F48" s="4">
        <v>41396</v>
      </c>
      <c r="G48" s="1">
        <v>6.7</v>
      </c>
      <c r="H48" s="5" t="str">
        <f t="shared" si="0"/>
        <v/>
      </c>
      <c r="I48" s="45">
        <f t="shared" si="1"/>
        <v>5.6950000000000003</v>
      </c>
    </row>
    <row r="49" spans="1:9" x14ac:dyDescent="0.25">
      <c r="A49" s="3" t="s">
        <v>263</v>
      </c>
      <c r="B49" s="2" t="s">
        <v>86</v>
      </c>
      <c r="C49" s="2" t="s">
        <v>87</v>
      </c>
      <c r="D49" s="22">
        <v>11</v>
      </c>
      <c r="E49" s="22" t="s">
        <v>12</v>
      </c>
      <c r="F49" s="4">
        <v>41396</v>
      </c>
      <c r="G49" s="1">
        <v>6.7</v>
      </c>
      <c r="H49" s="5" t="str">
        <f t="shared" si="0"/>
        <v/>
      </c>
      <c r="I49" s="45">
        <f t="shared" si="1"/>
        <v>5.6950000000000003</v>
      </c>
    </row>
    <row r="50" spans="1:9" x14ac:dyDescent="0.25">
      <c r="A50" s="3" t="s">
        <v>239</v>
      </c>
      <c r="B50" t="s">
        <v>339</v>
      </c>
      <c r="C50" t="s">
        <v>340</v>
      </c>
      <c r="D50" s="22">
        <v>10</v>
      </c>
      <c r="E50" s="22" t="s">
        <v>11</v>
      </c>
      <c r="F50" s="4">
        <v>41396</v>
      </c>
      <c r="G50" s="1">
        <v>1.1000000000000001</v>
      </c>
      <c r="H50" s="5" t="str">
        <f t="shared" si="0"/>
        <v/>
      </c>
      <c r="I50" s="45">
        <f t="shared" si="1"/>
        <v>0.93500000000000005</v>
      </c>
    </row>
    <row r="51" spans="1:9" x14ac:dyDescent="0.25">
      <c r="A51" s="3" t="s">
        <v>215</v>
      </c>
      <c r="B51" s="2" t="s">
        <v>88</v>
      </c>
      <c r="C51" s="2" t="s">
        <v>89</v>
      </c>
      <c r="D51" s="22">
        <v>9</v>
      </c>
      <c r="E51" s="22" t="s">
        <v>14</v>
      </c>
      <c r="F51" s="4">
        <v>41396</v>
      </c>
      <c r="G51" s="1">
        <v>2.5</v>
      </c>
      <c r="H51" s="5" t="str">
        <f t="shared" si="0"/>
        <v/>
      </c>
      <c r="I51" s="45">
        <f t="shared" si="1"/>
        <v>2.125</v>
      </c>
    </row>
    <row r="52" spans="1:9" x14ac:dyDescent="0.25">
      <c r="A52" s="3" t="s">
        <v>216</v>
      </c>
      <c r="B52" s="2" t="s">
        <v>90</v>
      </c>
      <c r="C52" s="2" t="s">
        <v>65</v>
      </c>
      <c r="D52" s="22">
        <v>9</v>
      </c>
      <c r="E52" s="22" t="s">
        <v>9</v>
      </c>
      <c r="F52" s="4">
        <v>41396</v>
      </c>
      <c r="G52" s="1">
        <v>10.199999999999999</v>
      </c>
      <c r="H52" s="5" t="str">
        <f t="shared" si="0"/>
        <v/>
      </c>
      <c r="I52" s="45">
        <f t="shared" si="1"/>
        <v>8.67</v>
      </c>
    </row>
    <row r="53" spans="1:9" x14ac:dyDescent="0.25">
      <c r="A53" s="3" t="s">
        <v>240</v>
      </c>
      <c r="B53" s="2" t="s">
        <v>91</v>
      </c>
      <c r="C53" s="2" t="s">
        <v>81</v>
      </c>
      <c r="D53" s="22">
        <v>10</v>
      </c>
      <c r="E53" s="22" t="s">
        <v>8</v>
      </c>
      <c r="F53" s="4">
        <v>41396</v>
      </c>
      <c r="G53" s="1">
        <v>9.6999999999999993</v>
      </c>
      <c r="H53" s="5" t="str">
        <f t="shared" si="0"/>
        <v/>
      </c>
      <c r="I53" s="45">
        <f t="shared" si="1"/>
        <v>8.2449999999999992</v>
      </c>
    </row>
    <row r="54" spans="1:9" x14ac:dyDescent="0.25">
      <c r="A54" s="3" t="s">
        <v>264</v>
      </c>
      <c r="B54" t="s">
        <v>159</v>
      </c>
      <c r="C54" t="s">
        <v>144</v>
      </c>
      <c r="D54" s="22">
        <v>10</v>
      </c>
      <c r="E54" s="22" t="s">
        <v>7</v>
      </c>
      <c r="F54" s="4">
        <v>41396</v>
      </c>
      <c r="G54" s="1">
        <v>8.3000000000000007</v>
      </c>
      <c r="H54" s="5" t="str">
        <f t="shared" si="0"/>
        <v/>
      </c>
      <c r="I54" s="45">
        <f t="shared" si="1"/>
        <v>7.0550000000000006</v>
      </c>
    </row>
    <row r="55" spans="1:9" x14ac:dyDescent="0.25">
      <c r="A55" s="3" t="s">
        <v>289</v>
      </c>
      <c r="B55" s="2" t="s">
        <v>94</v>
      </c>
      <c r="C55" s="2" t="s">
        <v>23</v>
      </c>
      <c r="D55" s="22">
        <v>12</v>
      </c>
      <c r="E55" s="22" t="s">
        <v>8</v>
      </c>
      <c r="F55" s="4">
        <v>41396</v>
      </c>
      <c r="G55" s="1">
        <v>5.9</v>
      </c>
      <c r="H55" s="5" t="str">
        <f t="shared" si="0"/>
        <v/>
      </c>
      <c r="I55" s="45">
        <f t="shared" si="1"/>
        <v>5.0150000000000006</v>
      </c>
    </row>
    <row r="56" spans="1:9" x14ac:dyDescent="0.25">
      <c r="A56" s="3" t="s">
        <v>241</v>
      </c>
      <c r="B56" t="s">
        <v>341</v>
      </c>
      <c r="C56" t="s">
        <v>342</v>
      </c>
      <c r="D56" s="22">
        <v>10</v>
      </c>
      <c r="E56" s="22" t="s">
        <v>9</v>
      </c>
      <c r="F56" s="4">
        <v>41396</v>
      </c>
      <c r="G56" s="1">
        <v>6.2</v>
      </c>
      <c r="H56" s="5" t="str">
        <f t="shared" si="0"/>
        <v/>
      </c>
      <c r="I56" s="45">
        <f t="shared" si="1"/>
        <v>5.27</v>
      </c>
    </row>
    <row r="57" spans="1:9" x14ac:dyDescent="0.25">
      <c r="A57" s="3" t="s">
        <v>217</v>
      </c>
      <c r="B57" t="s">
        <v>332</v>
      </c>
      <c r="C57" t="s">
        <v>333</v>
      </c>
      <c r="D57" s="22">
        <v>9</v>
      </c>
      <c r="E57" s="22" t="s">
        <v>10</v>
      </c>
      <c r="F57" s="4">
        <v>41396</v>
      </c>
      <c r="G57" s="1">
        <v>9.5</v>
      </c>
      <c r="H57" s="5" t="str">
        <f t="shared" si="0"/>
        <v/>
      </c>
      <c r="I57" s="45">
        <f t="shared" si="1"/>
        <v>8.0749999999999993</v>
      </c>
    </row>
    <row r="58" spans="1:9" x14ac:dyDescent="0.25">
      <c r="A58" s="3" t="s">
        <v>218</v>
      </c>
      <c r="B58" s="2" t="s">
        <v>95</v>
      </c>
      <c r="C58" s="2" t="s">
        <v>96</v>
      </c>
      <c r="D58" s="22">
        <v>9</v>
      </c>
      <c r="E58" s="22" t="s">
        <v>11</v>
      </c>
      <c r="F58" s="4">
        <v>41396</v>
      </c>
      <c r="G58" s="1">
        <v>7.4</v>
      </c>
      <c r="H58" s="5" t="str">
        <f t="shared" si="0"/>
        <v/>
      </c>
      <c r="I58" s="45">
        <f t="shared" si="1"/>
        <v>6.29</v>
      </c>
    </row>
    <row r="59" spans="1:9" x14ac:dyDescent="0.25">
      <c r="A59" s="3" t="s">
        <v>198</v>
      </c>
      <c r="B59" s="2" t="s">
        <v>97</v>
      </c>
      <c r="C59" s="2" t="s">
        <v>98</v>
      </c>
      <c r="D59" s="22">
        <v>8</v>
      </c>
      <c r="E59" s="22" t="s">
        <v>12</v>
      </c>
      <c r="F59" s="4">
        <v>41396</v>
      </c>
      <c r="G59" s="1">
        <v>10.8</v>
      </c>
      <c r="H59" s="5" t="str">
        <f t="shared" si="0"/>
        <v>Prys</v>
      </c>
      <c r="I59" s="45">
        <f t="shared" si="1"/>
        <v>9.18</v>
      </c>
    </row>
    <row r="60" spans="1:9" x14ac:dyDescent="0.25">
      <c r="A60" s="3" t="s">
        <v>219</v>
      </c>
      <c r="B60" s="2" t="s">
        <v>99</v>
      </c>
      <c r="C60" s="2" t="s">
        <v>100</v>
      </c>
      <c r="D60" s="22">
        <v>9</v>
      </c>
      <c r="E60" s="22" t="s">
        <v>13</v>
      </c>
      <c r="F60" s="4">
        <v>41396</v>
      </c>
      <c r="G60" s="1">
        <v>5.5</v>
      </c>
      <c r="H60" s="5" t="str">
        <f t="shared" si="0"/>
        <v/>
      </c>
      <c r="I60" s="45">
        <f t="shared" si="1"/>
        <v>4.6749999999999998</v>
      </c>
    </row>
    <row r="61" spans="1:9" x14ac:dyDescent="0.25">
      <c r="A61" s="3" t="s">
        <v>242</v>
      </c>
      <c r="B61" s="2" t="s">
        <v>101</v>
      </c>
      <c r="C61" s="2" t="s">
        <v>102</v>
      </c>
      <c r="D61" s="22">
        <v>10</v>
      </c>
      <c r="E61" s="22" t="s">
        <v>10</v>
      </c>
      <c r="F61" s="4">
        <v>41396</v>
      </c>
      <c r="G61" s="1">
        <v>2</v>
      </c>
      <c r="H61" s="5" t="str">
        <f t="shared" si="0"/>
        <v/>
      </c>
      <c r="I61" s="45">
        <f t="shared" si="1"/>
        <v>1.7</v>
      </c>
    </row>
    <row r="62" spans="1:9" x14ac:dyDescent="0.25">
      <c r="A62" s="3" t="s">
        <v>220</v>
      </c>
      <c r="B62" t="s">
        <v>334</v>
      </c>
      <c r="C62" t="s">
        <v>335</v>
      </c>
      <c r="D62" s="22">
        <v>9</v>
      </c>
      <c r="E62" s="22" t="s">
        <v>8</v>
      </c>
      <c r="F62" s="4">
        <v>41396</v>
      </c>
      <c r="G62" s="1">
        <v>5.5</v>
      </c>
      <c r="H62" s="5" t="str">
        <f t="shared" si="0"/>
        <v/>
      </c>
      <c r="I62" s="45">
        <f t="shared" si="1"/>
        <v>4.6749999999999998</v>
      </c>
    </row>
    <row r="63" spans="1:9" x14ac:dyDescent="0.25">
      <c r="A63" s="3" t="s">
        <v>243</v>
      </c>
      <c r="B63" s="2" t="s">
        <v>104</v>
      </c>
      <c r="C63" s="2" t="s">
        <v>105</v>
      </c>
      <c r="D63" s="22">
        <v>10</v>
      </c>
      <c r="E63" s="22" t="s">
        <v>9</v>
      </c>
      <c r="F63" s="4">
        <v>41396</v>
      </c>
      <c r="G63" s="1">
        <v>9.1999999999999993</v>
      </c>
      <c r="H63" s="5" t="str">
        <f t="shared" si="0"/>
        <v/>
      </c>
      <c r="I63" s="45">
        <f t="shared" si="1"/>
        <v>7.8199999999999994</v>
      </c>
    </row>
    <row r="64" spans="1:9" x14ac:dyDescent="0.25">
      <c r="A64" s="3" t="s">
        <v>244</v>
      </c>
      <c r="B64" s="2" t="s">
        <v>106</v>
      </c>
      <c r="C64" s="2" t="s">
        <v>107</v>
      </c>
      <c r="D64" s="22">
        <v>10</v>
      </c>
      <c r="E64" s="22" t="s">
        <v>14</v>
      </c>
      <c r="F64" s="4">
        <v>41396</v>
      </c>
      <c r="G64" s="1">
        <v>8.3000000000000007</v>
      </c>
      <c r="H64" s="5" t="str">
        <f t="shared" si="0"/>
        <v/>
      </c>
      <c r="I64" s="45">
        <f t="shared" si="1"/>
        <v>7.0550000000000006</v>
      </c>
    </row>
    <row r="65" spans="1:9" x14ac:dyDescent="0.25">
      <c r="A65" s="3" t="s">
        <v>265</v>
      </c>
      <c r="B65" s="2" t="s">
        <v>108</v>
      </c>
      <c r="C65" s="2" t="s">
        <v>21</v>
      </c>
      <c r="D65" s="22">
        <v>11</v>
      </c>
      <c r="E65" s="22" t="s">
        <v>7</v>
      </c>
      <c r="F65" s="4">
        <v>41396</v>
      </c>
      <c r="G65" s="1">
        <v>7.9</v>
      </c>
      <c r="H65" s="5" t="str">
        <f t="shared" si="0"/>
        <v/>
      </c>
      <c r="I65" s="45">
        <f t="shared" si="1"/>
        <v>6.7149999999999999</v>
      </c>
    </row>
    <row r="66" spans="1:9" x14ac:dyDescent="0.25">
      <c r="A66" s="3" t="s">
        <v>290</v>
      </c>
      <c r="B66" t="s">
        <v>184</v>
      </c>
      <c r="C66" t="s">
        <v>365</v>
      </c>
      <c r="D66" s="22">
        <v>12</v>
      </c>
      <c r="E66" s="22" t="s">
        <v>8</v>
      </c>
      <c r="F66" s="4">
        <v>41396</v>
      </c>
      <c r="G66" s="1">
        <v>9.1999999999999993</v>
      </c>
      <c r="H66" s="5" t="str">
        <f t="shared" si="0"/>
        <v/>
      </c>
      <c r="I66" s="45">
        <f t="shared" si="1"/>
        <v>7.8199999999999994</v>
      </c>
    </row>
    <row r="67" spans="1:9" x14ac:dyDescent="0.25">
      <c r="A67" s="3" t="s">
        <v>266</v>
      </c>
      <c r="B67" t="s">
        <v>363</v>
      </c>
      <c r="C67" t="s">
        <v>364</v>
      </c>
      <c r="D67" s="22">
        <v>11</v>
      </c>
      <c r="E67" s="22" t="s">
        <v>12</v>
      </c>
      <c r="F67" s="4">
        <v>41396</v>
      </c>
      <c r="G67" s="1">
        <v>3.1</v>
      </c>
      <c r="H67" s="5" t="str">
        <f t="shared" si="0"/>
        <v/>
      </c>
      <c r="I67" s="45">
        <f t="shared" si="1"/>
        <v>2.6349999999999998</v>
      </c>
    </row>
    <row r="68" spans="1:9" x14ac:dyDescent="0.25">
      <c r="A68" s="3" t="s">
        <v>221</v>
      </c>
      <c r="B68" s="2" t="s">
        <v>109</v>
      </c>
      <c r="C68" s="2" t="s">
        <v>110</v>
      </c>
      <c r="D68" s="22">
        <v>9</v>
      </c>
      <c r="E68" s="22" t="s">
        <v>12</v>
      </c>
      <c r="F68" s="4">
        <v>41396</v>
      </c>
      <c r="G68" s="1">
        <v>2</v>
      </c>
      <c r="H68" s="5" t="str">
        <f t="shared" ref="H68:H131" si="2">IF(G68&gt;10.5, "Prys","")</f>
        <v/>
      </c>
      <c r="I68" s="45">
        <f t="shared" ref="I68:I131" si="3">G68*$J$2</f>
        <v>1.7</v>
      </c>
    </row>
    <row r="69" spans="1:9" x14ac:dyDescent="0.25">
      <c r="A69" s="3" t="s">
        <v>222</v>
      </c>
      <c r="B69" s="2" t="s">
        <v>111</v>
      </c>
      <c r="C69" s="2" t="s">
        <v>112</v>
      </c>
      <c r="D69" s="22">
        <v>9</v>
      </c>
      <c r="E69" s="22" t="s">
        <v>11</v>
      </c>
      <c r="F69" s="4">
        <v>41396</v>
      </c>
      <c r="G69" s="1">
        <v>3.5</v>
      </c>
      <c r="H69" s="5" t="str">
        <f t="shared" si="2"/>
        <v/>
      </c>
      <c r="I69" s="45">
        <f t="shared" si="3"/>
        <v>2.9750000000000001</v>
      </c>
    </row>
    <row r="70" spans="1:9" x14ac:dyDescent="0.25">
      <c r="A70" s="3" t="s">
        <v>267</v>
      </c>
      <c r="B70" s="2" t="s">
        <v>113</v>
      </c>
      <c r="C70" s="2" t="s">
        <v>114</v>
      </c>
      <c r="D70" s="22">
        <v>11</v>
      </c>
      <c r="E70" s="22" t="s">
        <v>14</v>
      </c>
      <c r="F70" s="4">
        <v>41396</v>
      </c>
      <c r="G70" s="1">
        <v>9.9</v>
      </c>
      <c r="H70" s="5" t="str">
        <f t="shared" si="2"/>
        <v/>
      </c>
      <c r="I70" s="45">
        <f t="shared" si="3"/>
        <v>8.4150000000000009</v>
      </c>
    </row>
    <row r="71" spans="1:9" x14ac:dyDescent="0.25">
      <c r="A71" s="3" t="s">
        <v>245</v>
      </c>
      <c r="B71" s="2" t="s">
        <v>115</v>
      </c>
      <c r="C71" s="2" t="s">
        <v>116</v>
      </c>
      <c r="D71" s="22">
        <v>10</v>
      </c>
      <c r="E71" s="22" t="s">
        <v>9</v>
      </c>
      <c r="F71" s="4">
        <v>41396</v>
      </c>
      <c r="G71" s="1">
        <v>4.9000000000000004</v>
      </c>
      <c r="H71" s="5" t="str">
        <f t="shared" si="2"/>
        <v/>
      </c>
      <c r="I71" s="45">
        <f t="shared" si="3"/>
        <v>4.165</v>
      </c>
    </row>
    <row r="72" spans="1:9" x14ac:dyDescent="0.25">
      <c r="A72" s="3" t="s">
        <v>291</v>
      </c>
      <c r="B72" t="s">
        <v>346</v>
      </c>
      <c r="C72" t="s">
        <v>366</v>
      </c>
      <c r="D72" s="22">
        <v>12</v>
      </c>
      <c r="E72" s="22" t="s">
        <v>8</v>
      </c>
      <c r="F72" s="4">
        <v>41396</v>
      </c>
      <c r="G72" s="1">
        <v>9.1</v>
      </c>
      <c r="H72" s="5" t="str">
        <f t="shared" si="2"/>
        <v/>
      </c>
      <c r="I72" s="45">
        <f t="shared" si="3"/>
        <v>7.7349999999999994</v>
      </c>
    </row>
    <row r="73" spans="1:9" x14ac:dyDescent="0.25">
      <c r="A73" s="3" t="s">
        <v>223</v>
      </c>
      <c r="B73" t="s">
        <v>328</v>
      </c>
      <c r="C73" t="s">
        <v>329</v>
      </c>
      <c r="D73" s="22">
        <v>9</v>
      </c>
      <c r="E73" s="22" t="s">
        <v>7</v>
      </c>
      <c r="F73" s="4">
        <v>41396</v>
      </c>
      <c r="G73" s="1">
        <v>4.8</v>
      </c>
      <c r="H73" s="5" t="str">
        <f t="shared" si="2"/>
        <v/>
      </c>
      <c r="I73" s="45">
        <f t="shared" si="3"/>
        <v>4.08</v>
      </c>
    </row>
    <row r="74" spans="1:9" x14ac:dyDescent="0.25">
      <c r="A74" s="3" t="s">
        <v>268</v>
      </c>
      <c r="B74" s="2" t="s">
        <v>118</v>
      </c>
      <c r="C74" s="2" t="s">
        <v>119</v>
      </c>
      <c r="D74" s="22">
        <v>11</v>
      </c>
      <c r="E74" s="22" t="s">
        <v>8</v>
      </c>
      <c r="F74" s="4">
        <v>41396</v>
      </c>
      <c r="G74" s="1">
        <v>6.6</v>
      </c>
      <c r="H74" s="5" t="str">
        <f t="shared" si="2"/>
        <v/>
      </c>
      <c r="I74" s="45">
        <f t="shared" si="3"/>
        <v>5.6099999999999994</v>
      </c>
    </row>
    <row r="75" spans="1:9" x14ac:dyDescent="0.25">
      <c r="A75" s="3" t="s">
        <v>269</v>
      </c>
      <c r="B75" s="2" t="s">
        <v>120</v>
      </c>
      <c r="C75" s="2" t="s">
        <v>116</v>
      </c>
      <c r="D75" s="22">
        <v>11</v>
      </c>
      <c r="E75" s="22" t="s">
        <v>9</v>
      </c>
      <c r="F75" s="4">
        <v>41396</v>
      </c>
      <c r="G75" s="1">
        <v>10.7</v>
      </c>
      <c r="H75" s="5" t="str">
        <f t="shared" si="2"/>
        <v>Prys</v>
      </c>
      <c r="I75" s="45">
        <f t="shared" si="3"/>
        <v>9.0949999999999989</v>
      </c>
    </row>
    <row r="76" spans="1:9" x14ac:dyDescent="0.25">
      <c r="A76" s="3" t="s">
        <v>224</v>
      </c>
      <c r="B76" s="2" t="s">
        <v>121</v>
      </c>
      <c r="C76" s="2" t="s">
        <v>130</v>
      </c>
      <c r="D76" s="22">
        <v>9</v>
      </c>
      <c r="E76" s="22" t="s">
        <v>10</v>
      </c>
      <c r="F76" s="4">
        <v>41396</v>
      </c>
      <c r="G76" s="1">
        <v>6.4</v>
      </c>
      <c r="H76" s="5" t="str">
        <f t="shared" si="2"/>
        <v/>
      </c>
      <c r="I76" s="45">
        <f t="shared" si="3"/>
        <v>5.44</v>
      </c>
    </row>
    <row r="77" spans="1:9" x14ac:dyDescent="0.25">
      <c r="A77" s="3" t="s">
        <v>270</v>
      </c>
      <c r="B77" s="2" t="s">
        <v>122</v>
      </c>
      <c r="C77" s="2" t="s">
        <v>131</v>
      </c>
      <c r="D77" s="22">
        <v>11</v>
      </c>
      <c r="E77" s="22" t="s">
        <v>11</v>
      </c>
      <c r="F77" s="4">
        <v>41396</v>
      </c>
      <c r="G77" s="1">
        <v>6.9</v>
      </c>
      <c r="H77" s="5" t="str">
        <f t="shared" si="2"/>
        <v/>
      </c>
      <c r="I77" s="45">
        <f t="shared" si="3"/>
        <v>5.8650000000000002</v>
      </c>
    </row>
    <row r="78" spans="1:9" x14ac:dyDescent="0.25">
      <c r="A78" s="3" t="s">
        <v>225</v>
      </c>
      <c r="B78" t="s">
        <v>324</v>
      </c>
      <c r="C78" t="s">
        <v>325</v>
      </c>
      <c r="D78" s="22">
        <v>9</v>
      </c>
      <c r="E78" s="22" t="s">
        <v>13</v>
      </c>
      <c r="F78" s="4">
        <v>41396</v>
      </c>
      <c r="G78" s="1">
        <v>6.4</v>
      </c>
      <c r="H78" s="5" t="str">
        <f t="shared" si="2"/>
        <v/>
      </c>
      <c r="I78" s="45">
        <f t="shared" si="3"/>
        <v>5.44</v>
      </c>
    </row>
    <row r="79" spans="1:9" x14ac:dyDescent="0.25">
      <c r="A79" s="3" t="s">
        <v>226</v>
      </c>
      <c r="B79" s="2" t="s">
        <v>123</v>
      </c>
      <c r="C79" s="2" t="s">
        <v>132</v>
      </c>
      <c r="D79" s="22">
        <v>9</v>
      </c>
      <c r="E79" s="22" t="s">
        <v>10</v>
      </c>
      <c r="F79" s="4">
        <v>41396</v>
      </c>
      <c r="G79" s="1">
        <v>4.3</v>
      </c>
      <c r="H79" s="5" t="str">
        <f t="shared" si="2"/>
        <v/>
      </c>
      <c r="I79" s="45">
        <f t="shared" si="3"/>
        <v>3.6549999999999998</v>
      </c>
    </row>
    <row r="80" spans="1:9" x14ac:dyDescent="0.25">
      <c r="A80" s="3" t="s">
        <v>292</v>
      </c>
      <c r="B80" s="2" t="s">
        <v>124</v>
      </c>
      <c r="C80" s="2" t="s">
        <v>133</v>
      </c>
      <c r="D80" s="22">
        <v>12</v>
      </c>
      <c r="E80" s="22" t="s">
        <v>7</v>
      </c>
      <c r="F80" s="4">
        <v>41396</v>
      </c>
      <c r="G80" s="1">
        <v>1</v>
      </c>
      <c r="H80" s="5" t="str">
        <f t="shared" si="2"/>
        <v/>
      </c>
      <c r="I80" s="45">
        <f t="shared" si="3"/>
        <v>0.85</v>
      </c>
    </row>
    <row r="81" spans="1:9" x14ac:dyDescent="0.25">
      <c r="A81" s="3" t="s">
        <v>293</v>
      </c>
      <c r="B81" s="2" t="s">
        <v>125</v>
      </c>
      <c r="C81" s="2" t="s">
        <v>134</v>
      </c>
      <c r="D81" s="22">
        <v>12</v>
      </c>
      <c r="E81" s="22" t="s">
        <v>8</v>
      </c>
      <c r="F81" s="4">
        <v>41396</v>
      </c>
      <c r="G81" s="1">
        <v>10.1</v>
      </c>
      <c r="H81" s="5" t="str">
        <f t="shared" si="2"/>
        <v/>
      </c>
      <c r="I81" s="45">
        <f t="shared" si="3"/>
        <v>8.5849999999999991</v>
      </c>
    </row>
    <row r="82" spans="1:9" x14ac:dyDescent="0.25">
      <c r="A82" s="3" t="s">
        <v>227</v>
      </c>
      <c r="B82" s="2" t="s">
        <v>126</v>
      </c>
      <c r="C82" s="2" t="s">
        <v>135</v>
      </c>
      <c r="D82" s="22">
        <v>9</v>
      </c>
      <c r="E82" s="22" t="s">
        <v>9</v>
      </c>
      <c r="F82" s="4">
        <v>41396</v>
      </c>
      <c r="G82" s="1">
        <v>7.7</v>
      </c>
      <c r="H82" s="5" t="str">
        <f t="shared" si="2"/>
        <v/>
      </c>
      <c r="I82" s="45">
        <f t="shared" si="3"/>
        <v>6.5449999999999999</v>
      </c>
    </row>
    <row r="83" spans="1:9" x14ac:dyDescent="0.25">
      <c r="A83" s="3" t="s">
        <v>272</v>
      </c>
      <c r="B83" s="2" t="s">
        <v>27</v>
      </c>
      <c r="C83" s="2" t="s">
        <v>136</v>
      </c>
      <c r="D83" s="22">
        <v>11</v>
      </c>
      <c r="E83" s="22" t="s">
        <v>14</v>
      </c>
      <c r="F83" s="4">
        <v>41396</v>
      </c>
      <c r="G83" s="1">
        <v>3.8</v>
      </c>
      <c r="H83" s="5" t="str">
        <f t="shared" si="2"/>
        <v/>
      </c>
      <c r="I83" s="45">
        <f t="shared" si="3"/>
        <v>3.23</v>
      </c>
    </row>
    <row r="84" spans="1:9" x14ac:dyDescent="0.25">
      <c r="A84" s="3" t="s">
        <v>246</v>
      </c>
      <c r="B84" t="s">
        <v>336</v>
      </c>
      <c r="C84" s="2" t="s">
        <v>137</v>
      </c>
      <c r="D84" s="22">
        <v>10</v>
      </c>
      <c r="E84" s="22" t="s">
        <v>7</v>
      </c>
      <c r="F84" s="4">
        <v>41396</v>
      </c>
      <c r="G84" s="1">
        <v>8.1999999999999993</v>
      </c>
      <c r="H84" s="5" t="str">
        <f t="shared" si="2"/>
        <v/>
      </c>
      <c r="I84" s="45">
        <f t="shared" si="3"/>
        <v>6.9699999999999989</v>
      </c>
    </row>
    <row r="85" spans="1:9" x14ac:dyDescent="0.25">
      <c r="A85" s="3" t="s">
        <v>294</v>
      </c>
      <c r="B85" s="2" t="s">
        <v>127</v>
      </c>
      <c r="C85" s="2" t="s">
        <v>138</v>
      </c>
      <c r="D85" s="22">
        <v>12</v>
      </c>
      <c r="E85" s="22" t="s">
        <v>8</v>
      </c>
      <c r="F85" s="4">
        <v>41396</v>
      </c>
      <c r="G85" s="1">
        <v>3.3</v>
      </c>
      <c r="H85" s="5" t="str">
        <f t="shared" si="2"/>
        <v/>
      </c>
      <c r="I85" s="45">
        <f t="shared" si="3"/>
        <v>2.8049999999999997</v>
      </c>
    </row>
    <row r="86" spans="1:9" x14ac:dyDescent="0.25">
      <c r="A86" s="3" t="s">
        <v>295</v>
      </c>
      <c r="B86" s="2" t="s">
        <v>128</v>
      </c>
      <c r="C86" s="2" t="s">
        <v>139</v>
      </c>
      <c r="D86" s="22">
        <v>12</v>
      </c>
      <c r="E86" s="22" t="s">
        <v>12</v>
      </c>
      <c r="F86" s="4">
        <v>41396</v>
      </c>
      <c r="G86" s="1">
        <v>1.4</v>
      </c>
      <c r="H86" s="5" t="str">
        <f t="shared" si="2"/>
        <v/>
      </c>
      <c r="I86" s="45">
        <f t="shared" si="3"/>
        <v>1.19</v>
      </c>
    </row>
    <row r="87" spans="1:9" x14ac:dyDescent="0.25">
      <c r="A87" s="3" t="s">
        <v>228</v>
      </c>
      <c r="B87" s="2" t="s">
        <v>129</v>
      </c>
      <c r="C87" s="2" t="s">
        <v>140</v>
      </c>
      <c r="D87" s="22">
        <v>9</v>
      </c>
      <c r="E87" s="22" t="s">
        <v>12</v>
      </c>
      <c r="F87" s="4">
        <v>41396</v>
      </c>
      <c r="G87" s="1">
        <v>4.4000000000000004</v>
      </c>
      <c r="H87" s="5" t="str">
        <f t="shared" si="2"/>
        <v/>
      </c>
      <c r="I87" s="45">
        <f t="shared" si="3"/>
        <v>3.74</v>
      </c>
    </row>
    <row r="88" spans="1:9" x14ac:dyDescent="0.25">
      <c r="A88" s="3" t="s">
        <v>236</v>
      </c>
      <c r="B88" t="s">
        <v>337</v>
      </c>
      <c r="C88" t="s">
        <v>338</v>
      </c>
      <c r="D88" s="22">
        <v>10</v>
      </c>
      <c r="E88" s="22" t="s">
        <v>11</v>
      </c>
      <c r="F88" s="4">
        <v>41396</v>
      </c>
      <c r="G88" s="1">
        <v>1.7</v>
      </c>
      <c r="H88" s="5" t="str">
        <f t="shared" si="2"/>
        <v/>
      </c>
      <c r="I88" s="45">
        <f t="shared" si="3"/>
        <v>1.4449999999999998</v>
      </c>
    </row>
    <row r="89" spans="1:9" x14ac:dyDescent="0.25">
      <c r="A89" s="3" t="s">
        <v>199</v>
      </c>
      <c r="B89" s="2" t="s">
        <v>315</v>
      </c>
      <c r="C89" s="2" t="s">
        <v>141</v>
      </c>
      <c r="D89" s="22">
        <v>8</v>
      </c>
      <c r="E89" s="22" t="s">
        <v>14</v>
      </c>
      <c r="F89" s="4">
        <v>41396</v>
      </c>
      <c r="G89" s="1">
        <v>2.8</v>
      </c>
      <c r="H89" s="5" t="str">
        <f t="shared" si="2"/>
        <v/>
      </c>
      <c r="I89" s="45">
        <f t="shared" si="3"/>
        <v>2.38</v>
      </c>
    </row>
    <row r="90" spans="1:9" x14ac:dyDescent="0.25">
      <c r="A90" s="3" t="s">
        <v>273</v>
      </c>
      <c r="B90" s="2" t="s">
        <v>150</v>
      </c>
      <c r="C90" s="2" t="s">
        <v>151</v>
      </c>
      <c r="D90" s="22">
        <v>11</v>
      </c>
      <c r="E90" s="22" t="s">
        <v>9</v>
      </c>
      <c r="F90" s="4">
        <v>41396</v>
      </c>
      <c r="G90" s="1">
        <v>5.8</v>
      </c>
      <c r="H90" s="5" t="str">
        <f t="shared" si="2"/>
        <v/>
      </c>
      <c r="I90" s="45">
        <f t="shared" si="3"/>
        <v>4.93</v>
      </c>
    </row>
    <row r="91" spans="1:9" x14ac:dyDescent="0.25">
      <c r="A91" s="3" t="s">
        <v>274</v>
      </c>
      <c r="B91" t="s">
        <v>346</v>
      </c>
      <c r="C91" t="s">
        <v>347</v>
      </c>
      <c r="D91" s="22">
        <v>11</v>
      </c>
      <c r="E91" s="22" t="s">
        <v>7</v>
      </c>
      <c r="F91" s="4">
        <v>41396</v>
      </c>
      <c r="G91" s="1">
        <v>9.6</v>
      </c>
      <c r="H91" s="5" t="str">
        <f t="shared" si="2"/>
        <v/>
      </c>
      <c r="I91" s="45">
        <f t="shared" si="3"/>
        <v>8.16</v>
      </c>
    </row>
    <row r="92" spans="1:9" x14ac:dyDescent="0.25">
      <c r="A92" s="3" t="s">
        <v>229</v>
      </c>
      <c r="B92" s="2" t="s">
        <v>153</v>
      </c>
      <c r="C92" s="2" t="s">
        <v>44</v>
      </c>
      <c r="D92" s="22">
        <v>9</v>
      </c>
      <c r="E92" s="22" t="s">
        <v>8</v>
      </c>
      <c r="F92" s="4">
        <v>41396</v>
      </c>
      <c r="G92" s="1">
        <v>9.5</v>
      </c>
      <c r="H92" s="5" t="str">
        <f t="shared" si="2"/>
        <v/>
      </c>
      <c r="I92" s="45">
        <f t="shared" si="3"/>
        <v>8.0749999999999993</v>
      </c>
    </row>
    <row r="93" spans="1:9" x14ac:dyDescent="0.25">
      <c r="A93" s="3" t="s">
        <v>230</v>
      </c>
      <c r="B93" s="2" t="s">
        <v>154</v>
      </c>
      <c r="C93" s="2" t="s">
        <v>155</v>
      </c>
      <c r="D93" s="22">
        <v>9</v>
      </c>
      <c r="E93" s="22" t="s">
        <v>9</v>
      </c>
      <c r="F93" s="4">
        <v>41396</v>
      </c>
      <c r="G93" s="1">
        <v>1.6</v>
      </c>
      <c r="H93" s="5" t="str">
        <f t="shared" si="2"/>
        <v/>
      </c>
      <c r="I93" s="45">
        <f t="shared" si="3"/>
        <v>1.36</v>
      </c>
    </row>
    <row r="94" spans="1:9" x14ac:dyDescent="0.25">
      <c r="A94" s="3" t="s">
        <v>296</v>
      </c>
      <c r="B94" t="s">
        <v>367</v>
      </c>
      <c r="C94" t="s">
        <v>368</v>
      </c>
      <c r="D94" s="22">
        <v>12</v>
      </c>
      <c r="E94" s="22" t="s">
        <v>10</v>
      </c>
      <c r="F94" s="4">
        <v>41396</v>
      </c>
      <c r="G94" s="1">
        <v>4.5999999999999996</v>
      </c>
      <c r="H94" s="5" t="str">
        <f t="shared" si="2"/>
        <v/>
      </c>
      <c r="I94" s="45">
        <f t="shared" si="3"/>
        <v>3.9099999999999997</v>
      </c>
    </row>
    <row r="95" spans="1:9" x14ac:dyDescent="0.25">
      <c r="A95" s="3" t="s">
        <v>200</v>
      </c>
      <c r="B95" s="2" t="s">
        <v>157</v>
      </c>
      <c r="C95" s="2" t="s">
        <v>158</v>
      </c>
      <c r="D95" s="22">
        <v>8</v>
      </c>
      <c r="E95" s="22" t="s">
        <v>11</v>
      </c>
      <c r="F95" s="4">
        <v>41396</v>
      </c>
      <c r="G95" s="1">
        <v>2.4</v>
      </c>
      <c r="H95" s="5" t="str">
        <f t="shared" si="2"/>
        <v/>
      </c>
      <c r="I95" s="45">
        <f t="shared" si="3"/>
        <v>2.04</v>
      </c>
    </row>
    <row r="96" spans="1:9" x14ac:dyDescent="0.25">
      <c r="A96" s="3" t="s">
        <v>231</v>
      </c>
      <c r="B96" s="2" t="s">
        <v>159</v>
      </c>
      <c r="C96" s="2" t="s">
        <v>160</v>
      </c>
      <c r="D96" s="22">
        <v>9</v>
      </c>
      <c r="E96" s="22" t="s">
        <v>12</v>
      </c>
      <c r="F96" s="4">
        <v>41396</v>
      </c>
      <c r="G96" s="1">
        <v>2.2000000000000002</v>
      </c>
      <c r="H96" s="5" t="str">
        <f t="shared" si="2"/>
        <v/>
      </c>
      <c r="I96" s="45">
        <f t="shared" si="3"/>
        <v>1.87</v>
      </c>
    </row>
    <row r="97" spans="1:9" x14ac:dyDescent="0.25">
      <c r="A97" s="3" t="s">
        <v>275</v>
      </c>
      <c r="B97" t="s">
        <v>361</v>
      </c>
      <c r="C97" t="s">
        <v>362</v>
      </c>
      <c r="D97" s="22">
        <v>11</v>
      </c>
      <c r="E97" s="22" t="s">
        <v>13</v>
      </c>
      <c r="F97" s="4">
        <v>41396</v>
      </c>
      <c r="G97" s="1">
        <v>5.7</v>
      </c>
      <c r="H97" s="5" t="str">
        <f t="shared" si="2"/>
        <v/>
      </c>
      <c r="I97" s="45">
        <f t="shared" si="3"/>
        <v>4.8449999999999998</v>
      </c>
    </row>
    <row r="98" spans="1:9" x14ac:dyDescent="0.25">
      <c r="A98" s="3" t="s">
        <v>252</v>
      </c>
      <c r="B98" s="2" t="s">
        <v>161</v>
      </c>
      <c r="C98" s="2" t="s">
        <v>162</v>
      </c>
      <c r="D98" s="22">
        <v>11</v>
      </c>
      <c r="E98" s="22" t="s">
        <v>10</v>
      </c>
      <c r="F98" s="4">
        <v>41396</v>
      </c>
      <c r="G98" s="1">
        <v>10</v>
      </c>
      <c r="H98" s="5" t="str">
        <f t="shared" si="2"/>
        <v/>
      </c>
      <c r="I98" s="45">
        <f t="shared" si="3"/>
        <v>8.5</v>
      </c>
    </row>
    <row r="99" spans="1:9" x14ac:dyDescent="0.25">
      <c r="A99" s="3" t="s">
        <v>247</v>
      </c>
      <c r="B99" s="2" t="s">
        <v>163</v>
      </c>
      <c r="C99" s="2" t="s">
        <v>142</v>
      </c>
      <c r="D99" s="22">
        <v>10</v>
      </c>
      <c r="E99" s="22" t="s">
        <v>7</v>
      </c>
      <c r="F99" s="4">
        <v>41396</v>
      </c>
      <c r="G99" s="1">
        <v>1.9</v>
      </c>
      <c r="H99" s="5" t="str">
        <f t="shared" si="2"/>
        <v/>
      </c>
      <c r="I99" s="45">
        <f t="shared" si="3"/>
        <v>1.615</v>
      </c>
    </row>
    <row r="100" spans="1:9" x14ac:dyDescent="0.25">
      <c r="A100" s="3" t="s">
        <v>201</v>
      </c>
      <c r="B100" s="2" t="s">
        <v>164</v>
      </c>
      <c r="C100" s="2" t="s">
        <v>143</v>
      </c>
      <c r="D100" s="22">
        <v>8</v>
      </c>
      <c r="E100" s="22" t="s">
        <v>8</v>
      </c>
      <c r="F100" s="4">
        <v>41396</v>
      </c>
      <c r="G100" s="1">
        <v>1</v>
      </c>
      <c r="H100" s="5" t="str">
        <f t="shared" si="2"/>
        <v/>
      </c>
      <c r="I100" s="45">
        <f t="shared" si="3"/>
        <v>0.85</v>
      </c>
    </row>
    <row r="101" spans="1:9" x14ac:dyDescent="0.25">
      <c r="A101" s="3" t="s">
        <v>297</v>
      </c>
      <c r="B101" s="2" t="s">
        <v>165</v>
      </c>
      <c r="C101" s="2" t="s">
        <v>144</v>
      </c>
      <c r="D101" s="22">
        <v>12</v>
      </c>
      <c r="E101" s="22" t="s">
        <v>9</v>
      </c>
      <c r="F101" s="4">
        <v>41396</v>
      </c>
      <c r="G101" s="1">
        <v>7.3</v>
      </c>
      <c r="H101" s="5" t="str">
        <f t="shared" si="2"/>
        <v/>
      </c>
      <c r="I101" s="45">
        <f t="shared" si="3"/>
        <v>6.2050000000000001</v>
      </c>
    </row>
    <row r="102" spans="1:9" x14ac:dyDescent="0.25">
      <c r="A102" s="3" t="s">
        <v>202</v>
      </c>
      <c r="B102" s="2" t="s">
        <v>166</v>
      </c>
      <c r="C102" s="2" t="s">
        <v>145</v>
      </c>
      <c r="D102" s="22">
        <v>8</v>
      </c>
      <c r="E102" s="22" t="s">
        <v>14</v>
      </c>
      <c r="F102" s="4">
        <v>41403</v>
      </c>
      <c r="G102" s="1">
        <v>9.9</v>
      </c>
      <c r="H102" s="5" t="str">
        <f t="shared" si="2"/>
        <v/>
      </c>
      <c r="I102" s="45">
        <f t="shared" si="3"/>
        <v>8.4150000000000009</v>
      </c>
    </row>
    <row r="103" spans="1:9" x14ac:dyDescent="0.25">
      <c r="A103" s="3" t="s">
        <v>298</v>
      </c>
      <c r="B103" t="s">
        <v>92</v>
      </c>
      <c r="C103" t="s">
        <v>93</v>
      </c>
      <c r="D103" s="22">
        <v>12</v>
      </c>
      <c r="E103" s="22" t="s">
        <v>7</v>
      </c>
      <c r="F103" s="4">
        <v>41403</v>
      </c>
      <c r="G103" s="1">
        <v>8.6</v>
      </c>
      <c r="H103" s="5" t="str">
        <f t="shared" si="2"/>
        <v/>
      </c>
      <c r="I103" s="45">
        <f t="shared" si="3"/>
        <v>7.31</v>
      </c>
    </row>
    <row r="104" spans="1:9" x14ac:dyDescent="0.25">
      <c r="A104" s="3" t="s">
        <v>248</v>
      </c>
      <c r="B104" s="2" t="s">
        <v>167</v>
      </c>
      <c r="C104" s="2" t="s">
        <v>168</v>
      </c>
      <c r="D104" s="22">
        <v>10</v>
      </c>
      <c r="E104" s="22" t="s">
        <v>8</v>
      </c>
      <c r="F104" s="4">
        <v>41403</v>
      </c>
      <c r="G104" s="1">
        <v>9.9</v>
      </c>
      <c r="H104" s="5" t="str">
        <f t="shared" si="2"/>
        <v/>
      </c>
      <c r="I104" s="45">
        <f t="shared" si="3"/>
        <v>8.4150000000000009</v>
      </c>
    </row>
    <row r="105" spans="1:9" x14ac:dyDescent="0.25">
      <c r="A105" s="3" t="s">
        <v>232</v>
      </c>
      <c r="B105" s="2" t="s">
        <v>164</v>
      </c>
      <c r="C105" s="2" t="s">
        <v>169</v>
      </c>
      <c r="D105" s="22">
        <v>9</v>
      </c>
      <c r="E105" s="22" t="s">
        <v>12</v>
      </c>
      <c r="F105" s="4">
        <v>41403</v>
      </c>
      <c r="G105" s="1">
        <v>4.7</v>
      </c>
      <c r="H105" s="5" t="str">
        <f t="shared" si="2"/>
        <v/>
      </c>
      <c r="I105" s="45">
        <f t="shared" si="3"/>
        <v>3.9950000000000001</v>
      </c>
    </row>
    <row r="106" spans="1:9" x14ac:dyDescent="0.25">
      <c r="A106" s="3" t="s">
        <v>299</v>
      </c>
      <c r="B106" t="s">
        <v>369</v>
      </c>
      <c r="C106" t="s">
        <v>370</v>
      </c>
      <c r="D106" s="22">
        <v>12</v>
      </c>
      <c r="E106" s="22" t="s">
        <v>12</v>
      </c>
      <c r="F106" s="4">
        <v>41403</v>
      </c>
      <c r="G106" s="1">
        <v>2.2000000000000002</v>
      </c>
      <c r="H106" s="5" t="str">
        <f t="shared" si="2"/>
        <v/>
      </c>
      <c r="I106" s="45">
        <f t="shared" si="3"/>
        <v>1.87</v>
      </c>
    </row>
    <row r="107" spans="1:9" x14ac:dyDescent="0.25">
      <c r="A107" s="3" t="s">
        <v>203</v>
      </c>
      <c r="B107" s="2" t="s">
        <v>170</v>
      </c>
      <c r="C107" s="2" t="s">
        <v>171</v>
      </c>
      <c r="D107" s="22">
        <v>8</v>
      </c>
      <c r="E107" s="22" t="s">
        <v>11</v>
      </c>
      <c r="F107" s="4">
        <v>41403</v>
      </c>
      <c r="G107" s="1">
        <v>6.7</v>
      </c>
      <c r="H107" s="5" t="str">
        <f t="shared" si="2"/>
        <v/>
      </c>
      <c r="I107" s="45">
        <f t="shared" si="3"/>
        <v>5.6950000000000003</v>
      </c>
    </row>
    <row r="108" spans="1:9" x14ac:dyDescent="0.25">
      <c r="A108" s="3" t="s">
        <v>204</v>
      </c>
      <c r="B108" s="2" t="s">
        <v>172</v>
      </c>
      <c r="C108" s="2" t="s">
        <v>146</v>
      </c>
      <c r="D108" s="22">
        <v>8</v>
      </c>
      <c r="E108" s="22" t="s">
        <v>14</v>
      </c>
      <c r="F108" s="4">
        <v>41403</v>
      </c>
      <c r="G108" s="1">
        <v>2.6</v>
      </c>
      <c r="H108" s="5" t="str">
        <f t="shared" si="2"/>
        <v/>
      </c>
      <c r="I108" s="45">
        <f t="shared" si="3"/>
        <v>2.21</v>
      </c>
    </row>
    <row r="109" spans="1:9" x14ac:dyDescent="0.25">
      <c r="A109" s="3" t="s">
        <v>251</v>
      </c>
      <c r="B109" s="2" t="s">
        <v>173</v>
      </c>
      <c r="C109" s="2" t="s">
        <v>174</v>
      </c>
      <c r="D109" s="22">
        <v>11</v>
      </c>
      <c r="E109" s="22" t="s">
        <v>9</v>
      </c>
      <c r="F109" s="4">
        <v>41403</v>
      </c>
      <c r="G109" s="1">
        <v>8.8000000000000007</v>
      </c>
      <c r="H109" s="5" t="str">
        <f t="shared" si="2"/>
        <v/>
      </c>
      <c r="I109" s="45">
        <f t="shared" si="3"/>
        <v>7.48</v>
      </c>
    </row>
    <row r="110" spans="1:9" x14ac:dyDescent="0.25">
      <c r="A110" s="3" t="s">
        <v>205</v>
      </c>
      <c r="B110" t="s">
        <v>320</v>
      </c>
      <c r="C110" t="s">
        <v>321</v>
      </c>
      <c r="D110" s="22">
        <v>8</v>
      </c>
      <c r="E110" s="22" t="s">
        <v>8</v>
      </c>
      <c r="F110" s="4">
        <v>41403</v>
      </c>
      <c r="G110" s="1">
        <v>8.3000000000000007</v>
      </c>
      <c r="H110" s="5" t="str">
        <f t="shared" si="2"/>
        <v/>
      </c>
      <c r="I110" s="45">
        <f t="shared" si="3"/>
        <v>7.0550000000000006</v>
      </c>
    </row>
    <row r="111" spans="1:9" x14ac:dyDescent="0.25">
      <c r="A111" s="3" t="s">
        <v>276</v>
      </c>
      <c r="B111" s="2" t="s">
        <v>175</v>
      </c>
      <c r="C111" s="2" t="s">
        <v>147</v>
      </c>
      <c r="D111" s="22">
        <v>11</v>
      </c>
      <c r="E111" s="22" t="s">
        <v>7</v>
      </c>
      <c r="F111" s="4">
        <v>41403</v>
      </c>
      <c r="G111" s="1">
        <v>2.1</v>
      </c>
      <c r="H111" s="5" t="str">
        <f t="shared" si="2"/>
        <v/>
      </c>
      <c r="I111" s="45">
        <f t="shared" si="3"/>
        <v>1.7849999999999999</v>
      </c>
    </row>
    <row r="112" spans="1:9" x14ac:dyDescent="0.25">
      <c r="A112" s="3" t="s">
        <v>277</v>
      </c>
      <c r="B112" s="2" t="s">
        <v>176</v>
      </c>
      <c r="C112" s="2" t="s">
        <v>141</v>
      </c>
      <c r="D112" s="22">
        <v>11</v>
      </c>
      <c r="E112" s="22" t="s">
        <v>8</v>
      </c>
      <c r="F112" s="4">
        <v>41403</v>
      </c>
      <c r="G112" s="1">
        <v>6.5</v>
      </c>
      <c r="H112" s="5" t="str">
        <f t="shared" si="2"/>
        <v/>
      </c>
      <c r="I112" s="45">
        <f t="shared" si="3"/>
        <v>5.5249999999999995</v>
      </c>
    </row>
    <row r="113" spans="1:9" x14ac:dyDescent="0.25">
      <c r="A113" s="3" t="s">
        <v>278</v>
      </c>
      <c r="B113" s="2" t="s">
        <v>177</v>
      </c>
      <c r="C113" s="2" t="s">
        <v>178</v>
      </c>
      <c r="D113" s="22">
        <v>11</v>
      </c>
      <c r="E113" s="22" t="s">
        <v>9</v>
      </c>
      <c r="F113" s="4">
        <v>41403</v>
      </c>
      <c r="G113" s="1">
        <v>2.2999999999999998</v>
      </c>
      <c r="H113" s="5" t="str">
        <f t="shared" si="2"/>
        <v/>
      </c>
      <c r="I113" s="45">
        <f t="shared" si="3"/>
        <v>1.9549999999999998</v>
      </c>
    </row>
    <row r="114" spans="1:9" x14ac:dyDescent="0.25">
      <c r="A114" s="3" t="s">
        <v>279</v>
      </c>
      <c r="B114" t="s">
        <v>359</v>
      </c>
      <c r="C114" t="s">
        <v>360</v>
      </c>
      <c r="D114" s="22">
        <v>11</v>
      </c>
      <c r="E114" s="22" t="s">
        <v>10</v>
      </c>
      <c r="F114" s="4">
        <v>41403</v>
      </c>
      <c r="G114" s="1">
        <v>9</v>
      </c>
      <c r="H114" s="5" t="str">
        <f t="shared" si="2"/>
        <v/>
      </c>
      <c r="I114" s="45">
        <f t="shared" si="3"/>
        <v>7.6499999999999995</v>
      </c>
    </row>
    <row r="115" spans="1:9" x14ac:dyDescent="0.25">
      <c r="A115" s="3" t="s">
        <v>280</v>
      </c>
      <c r="B115" s="2" t="s">
        <v>179</v>
      </c>
      <c r="C115" s="2" t="s">
        <v>149</v>
      </c>
      <c r="D115" s="22">
        <v>11</v>
      </c>
      <c r="E115" s="22" t="s">
        <v>11</v>
      </c>
      <c r="F115" s="4">
        <v>41403</v>
      </c>
      <c r="G115" s="1">
        <v>3.7</v>
      </c>
      <c r="H115" s="5" t="str">
        <f t="shared" si="2"/>
        <v/>
      </c>
      <c r="I115" s="45">
        <f t="shared" si="3"/>
        <v>3.145</v>
      </c>
    </row>
    <row r="116" spans="1:9" x14ac:dyDescent="0.25">
      <c r="A116" s="3" t="s">
        <v>206</v>
      </c>
      <c r="B116" s="2" t="s">
        <v>180</v>
      </c>
      <c r="C116" s="2" t="s">
        <v>181</v>
      </c>
      <c r="D116" s="22">
        <v>8</v>
      </c>
      <c r="E116" s="22" t="s">
        <v>12</v>
      </c>
      <c r="F116" s="4">
        <v>41403</v>
      </c>
      <c r="G116" s="1">
        <v>3.9</v>
      </c>
      <c r="H116" s="5" t="str">
        <f t="shared" si="2"/>
        <v/>
      </c>
      <c r="I116" s="45">
        <f t="shared" si="3"/>
        <v>3.3149999999999999</v>
      </c>
    </row>
    <row r="117" spans="1:9" x14ac:dyDescent="0.25">
      <c r="A117" s="3" t="s">
        <v>281</v>
      </c>
      <c r="B117" t="s">
        <v>354</v>
      </c>
      <c r="C117" t="s">
        <v>355</v>
      </c>
      <c r="D117" s="22">
        <v>11</v>
      </c>
      <c r="E117" s="22" t="s">
        <v>7</v>
      </c>
      <c r="F117" s="4">
        <v>41403</v>
      </c>
      <c r="G117" s="1">
        <v>4.7</v>
      </c>
      <c r="H117" s="5" t="str">
        <f t="shared" si="2"/>
        <v/>
      </c>
      <c r="I117" s="45">
        <f t="shared" si="3"/>
        <v>3.9950000000000001</v>
      </c>
    </row>
    <row r="118" spans="1:9" x14ac:dyDescent="0.25">
      <c r="A118" s="3" t="s">
        <v>233</v>
      </c>
      <c r="B118" s="2" t="s">
        <v>182</v>
      </c>
      <c r="C118" s="2" t="s">
        <v>141</v>
      </c>
      <c r="D118" s="22">
        <v>9</v>
      </c>
      <c r="E118" s="22" t="s">
        <v>8</v>
      </c>
      <c r="F118" s="4">
        <v>41403</v>
      </c>
      <c r="G118" s="1">
        <v>7.9</v>
      </c>
      <c r="H118" s="5" t="str">
        <f t="shared" si="2"/>
        <v/>
      </c>
      <c r="I118" s="45">
        <f t="shared" si="3"/>
        <v>6.7149999999999999</v>
      </c>
    </row>
    <row r="119" spans="1:9" x14ac:dyDescent="0.25">
      <c r="A119" s="3" t="s">
        <v>234</v>
      </c>
      <c r="B119" s="2" t="s">
        <v>103</v>
      </c>
      <c r="C119" s="2" t="s">
        <v>148</v>
      </c>
      <c r="D119" s="22">
        <v>9</v>
      </c>
      <c r="E119" s="22" t="s">
        <v>9</v>
      </c>
      <c r="F119" s="4">
        <v>41403</v>
      </c>
      <c r="G119" s="1">
        <v>7.6</v>
      </c>
      <c r="H119" s="5" t="str">
        <f t="shared" si="2"/>
        <v/>
      </c>
      <c r="I119" s="45">
        <f t="shared" si="3"/>
        <v>6.46</v>
      </c>
    </row>
    <row r="120" spans="1:9" x14ac:dyDescent="0.25">
      <c r="A120" s="3" t="s">
        <v>300</v>
      </c>
      <c r="B120" s="2" t="s">
        <v>183</v>
      </c>
      <c r="C120" s="2" t="s">
        <v>149</v>
      </c>
      <c r="D120" s="22">
        <v>12</v>
      </c>
      <c r="E120" s="22" t="s">
        <v>10</v>
      </c>
      <c r="F120" s="4">
        <v>41403</v>
      </c>
      <c r="G120" s="1">
        <v>4.7</v>
      </c>
      <c r="H120" s="5" t="str">
        <f t="shared" si="2"/>
        <v/>
      </c>
      <c r="I120" s="45">
        <f t="shared" si="3"/>
        <v>3.9950000000000001</v>
      </c>
    </row>
    <row r="121" spans="1:9" x14ac:dyDescent="0.25">
      <c r="A121" s="3" t="s">
        <v>188</v>
      </c>
      <c r="B121" t="s">
        <v>322</v>
      </c>
      <c r="C121" t="s">
        <v>323</v>
      </c>
      <c r="D121" s="22">
        <v>8</v>
      </c>
      <c r="E121" s="22" t="s">
        <v>11</v>
      </c>
      <c r="F121" s="4">
        <v>41403</v>
      </c>
      <c r="G121" s="1">
        <v>10.199999999999999</v>
      </c>
      <c r="H121" s="5" t="str">
        <f t="shared" si="2"/>
        <v/>
      </c>
      <c r="I121" s="45">
        <f t="shared" si="3"/>
        <v>8.67</v>
      </c>
    </row>
    <row r="122" spans="1:9" x14ac:dyDescent="0.25">
      <c r="A122" s="3" t="s">
        <v>208</v>
      </c>
      <c r="B122" s="2" t="s">
        <v>20</v>
      </c>
      <c r="C122" s="2" t="s">
        <v>21</v>
      </c>
      <c r="D122" s="22">
        <v>9</v>
      </c>
      <c r="E122" s="22" t="s">
        <v>9</v>
      </c>
      <c r="F122" s="4">
        <v>41403</v>
      </c>
      <c r="G122" s="1">
        <v>3.7</v>
      </c>
      <c r="H122" s="5" t="str">
        <f t="shared" si="2"/>
        <v/>
      </c>
      <c r="I122" s="45">
        <f t="shared" si="3"/>
        <v>3.145</v>
      </c>
    </row>
    <row r="123" spans="1:9" x14ac:dyDescent="0.25">
      <c r="A123" s="3" t="s">
        <v>196</v>
      </c>
      <c r="B123" s="2" t="s">
        <v>77</v>
      </c>
      <c r="C123" s="2" t="s">
        <v>78</v>
      </c>
      <c r="D123" s="22">
        <v>8</v>
      </c>
      <c r="E123" s="22" t="s">
        <v>13</v>
      </c>
      <c r="F123" s="4">
        <v>41403</v>
      </c>
      <c r="G123" s="1">
        <v>8.1</v>
      </c>
      <c r="H123" s="5" t="str">
        <f t="shared" si="2"/>
        <v/>
      </c>
      <c r="I123" s="45">
        <f t="shared" si="3"/>
        <v>6.8849999999999998</v>
      </c>
    </row>
    <row r="124" spans="1:9" x14ac:dyDescent="0.25">
      <c r="A124" s="3" t="s">
        <v>200</v>
      </c>
      <c r="B124" s="2" t="s">
        <v>157</v>
      </c>
      <c r="C124" s="2" t="s">
        <v>158</v>
      </c>
      <c r="D124" s="22">
        <v>8</v>
      </c>
      <c r="E124" s="22" t="s">
        <v>11</v>
      </c>
      <c r="F124" s="4">
        <v>41403</v>
      </c>
      <c r="G124" s="1">
        <v>8.1</v>
      </c>
      <c r="H124" s="5" t="str">
        <f t="shared" si="2"/>
        <v/>
      </c>
      <c r="I124" s="45">
        <f t="shared" si="3"/>
        <v>6.8849999999999998</v>
      </c>
    </row>
    <row r="125" spans="1:9" x14ac:dyDescent="0.25">
      <c r="A125" s="3" t="s">
        <v>186</v>
      </c>
      <c r="B125" s="2" t="s">
        <v>31</v>
      </c>
      <c r="C125" s="2" t="s">
        <v>32</v>
      </c>
      <c r="D125" s="22">
        <v>8</v>
      </c>
      <c r="E125" s="22" t="s">
        <v>8</v>
      </c>
      <c r="F125" s="4">
        <v>41403</v>
      </c>
      <c r="G125" s="1">
        <v>1.6</v>
      </c>
      <c r="H125" s="5" t="str">
        <f t="shared" si="2"/>
        <v/>
      </c>
      <c r="I125" s="45">
        <f t="shared" si="3"/>
        <v>1.36</v>
      </c>
    </row>
    <row r="126" spans="1:9" x14ac:dyDescent="0.25">
      <c r="A126" s="3" t="s">
        <v>214</v>
      </c>
      <c r="B126" s="2" t="s">
        <v>84</v>
      </c>
      <c r="C126" s="2" t="s">
        <v>85</v>
      </c>
      <c r="D126" s="22">
        <v>9</v>
      </c>
      <c r="E126" s="22" t="s">
        <v>12</v>
      </c>
      <c r="F126" s="4">
        <v>41403</v>
      </c>
      <c r="G126" s="1">
        <v>9.5</v>
      </c>
      <c r="H126" s="5" t="str">
        <f t="shared" si="2"/>
        <v/>
      </c>
      <c r="I126" s="45">
        <f t="shared" si="3"/>
        <v>8.0749999999999993</v>
      </c>
    </row>
    <row r="127" spans="1:9" x14ac:dyDescent="0.25">
      <c r="A127" s="3" t="s">
        <v>258</v>
      </c>
      <c r="B127" s="2" t="s">
        <v>62</v>
      </c>
      <c r="C127" s="2" t="s">
        <v>63</v>
      </c>
      <c r="D127" s="22">
        <v>11</v>
      </c>
      <c r="E127" s="22" t="s">
        <v>13</v>
      </c>
      <c r="F127" s="4">
        <v>41403</v>
      </c>
      <c r="G127" s="1">
        <v>8</v>
      </c>
      <c r="H127" s="5" t="str">
        <f t="shared" si="2"/>
        <v/>
      </c>
      <c r="I127" s="45">
        <f t="shared" si="3"/>
        <v>6.8</v>
      </c>
    </row>
    <row r="128" spans="1:9" x14ac:dyDescent="0.25">
      <c r="A128" s="3" t="s">
        <v>265</v>
      </c>
      <c r="B128" s="2" t="s">
        <v>108</v>
      </c>
      <c r="C128" s="2" t="s">
        <v>21</v>
      </c>
      <c r="D128" s="22">
        <v>11</v>
      </c>
      <c r="E128" s="22" t="s">
        <v>7</v>
      </c>
      <c r="F128" s="4">
        <v>41403</v>
      </c>
      <c r="G128" s="1">
        <v>10.6</v>
      </c>
      <c r="H128" s="5" t="str">
        <f t="shared" si="2"/>
        <v>Prys</v>
      </c>
      <c r="I128" s="45">
        <f t="shared" si="3"/>
        <v>9.01</v>
      </c>
    </row>
    <row r="129" spans="1:9" x14ac:dyDescent="0.25">
      <c r="A129" s="3" t="s">
        <v>227</v>
      </c>
      <c r="B129" s="2" t="s">
        <v>126</v>
      </c>
      <c r="C129" s="2" t="s">
        <v>135</v>
      </c>
      <c r="D129" s="22">
        <v>9</v>
      </c>
      <c r="E129" s="22" t="s">
        <v>9</v>
      </c>
      <c r="F129" s="4">
        <v>41410</v>
      </c>
      <c r="G129" s="1">
        <v>6.8</v>
      </c>
      <c r="H129" s="5" t="str">
        <f t="shared" si="2"/>
        <v/>
      </c>
      <c r="I129" s="45">
        <f t="shared" si="3"/>
        <v>5.7799999999999994</v>
      </c>
    </row>
    <row r="130" spans="1:9" x14ac:dyDescent="0.25">
      <c r="A130" s="3" t="s">
        <v>285</v>
      </c>
      <c r="B130" s="2" t="s">
        <v>43</v>
      </c>
      <c r="C130" s="2" t="s">
        <v>44</v>
      </c>
      <c r="D130" s="22">
        <v>12</v>
      </c>
      <c r="E130" s="22" t="s">
        <v>12</v>
      </c>
      <c r="F130" s="4">
        <v>41410</v>
      </c>
      <c r="G130" s="1">
        <v>10.8</v>
      </c>
      <c r="H130" s="5" t="str">
        <f t="shared" si="2"/>
        <v>Prys</v>
      </c>
      <c r="I130" s="45">
        <f t="shared" si="3"/>
        <v>9.18</v>
      </c>
    </row>
    <row r="131" spans="1:9" x14ac:dyDescent="0.25">
      <c r="A131" s="3" t="s">
        <v>255</v>
      </c>
      <c r="B131" t="s">
        <v>357</v>
      </c>
      <c r="C131" t="s">
        <v>358</v>
      </c>
      <c r="D131" s="22">
        <v>11</v>
      </c>
      <c r="E131" s="22" t="s">
        <v>9</v>
      </c>
      <c r="F131" s="4">
        <v>41410</v>
      </c>
      <c r="G131" s="1">
        <v>9.1999999999999993</v>
      </c>
      <c r="H131" s="5" t="str">
        <f t="shared" si="2"/>
        <v/>
      </c>
      <c r="I131" s="45">
        <f t="shared" si="3"/>
        <v>7.8199999999999994</v>
      </c>
    </row>
    <row r="132" spans="1:9" x14ac:dyDescent="0.25">
      <c r="A132" s="3" t="s">
        <v>294</v>
      </c>
      <c r="B132" s="2" t="s">
        <v>127</v>
      </c>
      <c r="C132" s="2" t="s">
        <v>138</v>
      </c>
      <c r="D132" s="22">
        <v>12</v>
      </c>
      <c r="E132" s="22" t="s">
        <v>8</v>
      </c>
      <c r="F132" s="4">
        <v>41410</v>
      </c>
      <c r="G132" s="1">
        <v>6.4</v>
      </c>
      <c r="H132" s="5" t="str">
        <f t="shared" ref="H132:H195" si="4">IF(G132&gt;10.5, "Prys","")</f>
        <v/>
      </c>
      <c r="I132" s="45">
        <f t="shared" ref="I132:I195" si="5">G132*$J$2</f>
        <v>5.44</v>
      </c>
    </row>
    <row r="133" spans="1:9" x14ac:dyDescent="0.25">
      <c r="A133" s="3" t="s">
        <v>293</v>
      </c>
      <c r="B133" s="2" t="s">
        <v>125</v>
      </c>
      <c r="C133" s="2" t="s">
        <v>134</v>
      </c>
      <c r="D133" s="22">
        <v>12</v>
      </c>
      <c r="E133" s="22" t="s">
        <v>8</v>
      </c>
      <c r="F133" s="4">
        <v>41410</v>
      </c>
      <c r="G133" s="1">
        <v>10.3</v>
      </c>
      <c r="H133" s="5" t="str">
        <f t="shared" si="4"/>
        <v/>
      </c>
      <c r="I133" s="45">
        <f t="shared" si="5"/>
        <v>8.7550000000000008</v>
      </c>
    </row>
    <row r="134" spans="1:9" x14ac:dyDescent="0.25">
      <c r="A134" s="3" t="s">
        <v>242</v>
      </c>
      <c r="B134" s="2" t="s">
        <v>101</v>
      </c>
      <c r="C134" s="2" t="s">
        <v>102</v>
      </c>
      <c r="D134" s="22">
        <v>10</v>
      </c>
      <c r="E134" s="22" t="s">
        <v>10</v>
      </c>
      <c r="F134" s="4">
        <v>41410</v>
      </c>
      <c r="G134" s="1">
        <v>5.3</v>
      </c>
      <c r="H134" s="5" t="str">
        <f t="shared" si="4"/>
        <v/>
      </c>
      <c r="I134" s="45">
        <f t="shared" si="5"/>
        <v>4.5049999999999999</v>
      </c>
    </row>
    <row r="135" spans="1:9" x14ac:dyDescent="0.25">
      <c r="A135" s="3" t="s">
        <v>217</v>
      </c>
      <c r="B135" t="s">
        <v>332</v>
      </c>
      <c r="C135" t="s">
        <v>333</v>
      </c>
      <c r="D135" s="22">
        <v>9</v>
      </c>
      <c r="E135" s="22" t="s">
        <v>10</v>
      </c>
      <c r="F135" s="4">
        <v>41410</v>
      </c>
      <c r="G135" s="1">
        <v>5</v>
      </c>
      <c r="H135" s="5" t="str">
        <f t="shared" si="4"/>
        <v/>
      </c>
      <c r="I135" s="45">
        <f t="shared" si="5"/>
        <v>4.25</v>
      </c>
    </row>
    <row r="136" spans="1:9" x14ac:dyDescent="0.25">
      <c r="A136" s="3" t="s">
        <v>299</v>
      </c>
      <c r="B136" t="s">
        <v>369</v>
      </c>
      <c r="C136" t="s">
        <v>370</v>
      </c>
      <c r="D136" s="22">
        <v>12</v>
      </c>
      <c r="E136" s="22" t="s">
        <v>12</v>
      </c>
      <c r="F136" s="4">
        <v>41410</v>
      </c>
      <c r="G136" s="1">
        <v>4.7</v>
      </c>
      <c r="H136" s="5" t="str">
        <f t="shared" si="4"/>
        <v/>
      </c>
      <c r="I136" s="45">
        <f t="shared" si="5"/>
        <v>3.9950000000000001</v>
      </c>
    </row>
    <row r="137" spans="1:9" x14ac:dyDescent="0.25">
      <c r="A137" s="3" t="s">
        <v>254</v>
      </c>
      <c r="B137" s="2" t="s">
        <v>54</v>
      </c>
      <c r="C137" s="2" t="s">
        <v>55</v>
      </c>
      <c r="D137" s="22">
        <v>11</v>
      </c>
      <c r="E137" s="22" t="s">
        <v>8</v>
      </c>
      <c r="F137" s="4">
        <v>41410</v>
      </c>
      <c r="G137" s="1">
        <v>4</v>
      </c>
      <c r="H137" s="5" t="str">
        <f t="shared" si="4"/>
        <v/>
      </c>
      <c r="I137" s="45">
        <f t="shared" si="5"/>
        <v>3.4</v>
      </c>
    </row>
    <row r="138" spans="1:9" x14ac:dyDescent="0.25">
      <c r="A138" s="3" t="s">
        <v>284</v>
      </c>
      <c r="B138" s="2" t="s">
        <v>37</v>
      </c>
      <c r="C138" s="2" t="s">
        <v>38</v>
      </c>
      <c r="D138" s="22">
        <v>8</v>
      </c>
      <c r="E138" s="22" t="s">
        <v>7</v>
      </c>
      <c r="F138" s="4">
        <v>41410</v>
      </c>
      <c r="G138" s="1">
        <v>3.4</v>
      </c>
      <c r="H138" s="5" t="str">
        <f t="shared" si="4"/>
        <v/>
      </c>
      <c r="I138" s="45">
        <f t="shared" si="5"/>
        <v>2.8899999999999997</v>
      </c>
    </row>
    <row r="139" spans="1:9" x14ac:dyDescent="0.25">
      <c r="A139" s="3" t="s">
        <v>238</v>
      </c>
      <c r="B139" s="2" t="s">
        <v>79</v>
      </c>
      <c r="C139" s="2" t="s">
        <v>80</v>
      </c>
      <c r="D139" s="22">
        <v>10</v>
      </c>
      <c r="E139" s="22" t="s">
        <v>10</v>
      </c>
      <c r="F139" s="4">
        <v>41410</v>
      </c>
      <c r="G139" s="1">
        <v>3.4</v>
      </c>
      <c r="H139" s="5" t="str">
        <f t="shared" si="4"/>
        <v/>
      </c>
      <c r="I139" s="45">
        <f t="shared" si="5"/>
        <v>2.8899999999999997</v>
      </c>
    </row>
    <row r="140" spans="1:9" x14ac:dyDescent="0.25">
      <c r="A140" s="3" t="s">
        <v>202</v>
      </c>
      <c r="B140" s="2" t="s">
        <v>166</v>
      </c>
      <c r="C140" s="2" t="s">
        <v>145</v>
      </c>
      <c r="D140" s="22">
        <v>8</v>
      </c>
      <c r="E140" s="22" t="s">
        <v>14</v>
      </c>
      <c r="F140" s="4">
        <v>41410</v>
      </c>
      <c r="G140" s="1">
        <v>7.4</v>
      </c>
      <c r="H140" s="5" t="str">
        <f t="shared" si="4"/>
        <v/>
      </c>
      <c r="I140" s="45">
        <f t="shared" si="5"/>
        <v>6.29</v>
      </c>
    </row>
    <row r="141" spans="1:9" x14ac:dyDescent="0.25">
      <c r="A141" s="3" t="s">
        <v>252</v>
      </c>
      <c r="B141" s="2" t="s">
        <v>49</v>
      </c>
      <c r="C141" s="2" t="s">
        <v>50</v>
      </c>
      <c r="D141" s="22">
        <v>11</v>
      </c>
      <c r="E141" s="22" t="s">
        <v>9</v>
      </c>
      <c r="F141" s="4">
        <v>41410</v>
      </c>
      <c r="G141" s="1">
        <v>8.9</v>
      </c>
      <c r="H141" s="5" t="str">
        <f t="shared" si="4"/>
        <v/>
      </c>
      <c r="I141" s="45">
        <f t="shared" si="5"/>
        <v>7.5650000000000004</v>
      </c>
    </row>
    <row r="142" spans="1:9" x14ac:dyDescent="0.25">
      <c r="A142" s="3" t="s">
        <v>298</v>
      </c>
      <c r="B142" t="s">
        <v>92</v>
      </c>
      <c r="C142" t="s">
        <v>93</v>
      </c>
      <c r="D142" s="22">
        <v>12</v>
      </c>
      <c r="E142" s="22" t="s">
        <v>7</v>
      </c>
      <c r="F142" s="4">
        <v>41410</v>
      </c>
      <c r="G142" s="1">
        <v>9.6999999999999993</v>
      </c>
      <c r="H142" s="5" t="str">
        <f t="shared" si="4"/>
        <v/>
      </c>
      <c r="I142" s="45">
        <f t="shared" si="5"/>
        <v>8.2449999999999992</v>
      </c>
    </row>
    <row r="143" spans="1:9" x14ac:dyDescent="0.25">
      <c r="A143" s="3" t="s">
        <v>226</v>
      </c>
      <c r="B143" s="2" t="s">
        <v>123</v>
      </c>
      <c r="C143" s="2" t="s">
        <v>132</v>
      </c>
      <c r="D143" s="22">
        <v>9</v>
      </c>
      <c r="E143" s="22" t="s">
        <v>10</v>
      </c>
      <c r="F143" s="4">
        <v>41410</v>
      </c>
      <c r="G143" s="1">
        <v>4.5999999999999996</v>
      </c>
      <c r="H143" s="5" t="str">
        <f t="shared" si="4"/>
        <v/>
      </c>
      <c r="I143" s="45">
        <f t="shared" si="5"/>
        <v>3.9099999999999997</v>
      </c>
    </row>
    <row r="144" spans="1:9" x14ac:dyDescent="0.25">
      <c r="A144" s="3" t="s">
        <v>249</v>
      </c>
      <c r="B144" t="s">
        <v>117</v>
      </c>
      <c r="C144" s="2" t="s">
        <v>17</v>
      </c>
      <c r="D144" s="22">
        <v>11</v>
      </c>
      <c r="E144" s="22" t="s">
        <v>7</v>
      </c>
      <c r="F144" s="4">
        <v>41410</v>
      </c>
      <c r="G144" s="1">
        <v>9.4</v>
      </c>
      <c r="H144" s="5" t="str">
        <f t="shared" si="4"/>
        <v/>
      </c>
      <c r="I144" s="45">
        <f t="shared" si="5"/>
        <v>7.99</v>
      </c>
    </row>
    <row r="145" spans="1:9" x14ac:dyDescent="0.25">
      <c r="A145" s="3" t="s">
        <v>252</v>
      </c>
      <c r="B145" s="2" t="s">
        <v>161</v>
      </c>
      <c r="C145" s="2" t="s">
        <v>162</v>
      </c>
      <c r="D145" s="22">
        <v>11</v>
      </c>
      <c r="E145" s="22" t="s">
        <v>10</v>
      </c>
      <c r="F145" s="4">
        <v>41410</v>
      </c>
      <c r="G145" s="1">
        <v>1.2</v>
      </c>
      <c r="H145" s="5" t="str">
        <f t="shared" si="4"/>
        <v/>
      </c>
      <c r="I145" s="45">
        <f t="shared" si="5"/>
        <v>1.02</v>
      </c>
    </row>
    <row r="146" spans="1:9" x14ac:dyDescent="0.25">
      <c r="A146" s="3" t="s">
        <v>261</v>
      </c>
      <c r="B146" s="2" t="s">
        <v>82</v>
      </c>
      <c r="C146" s="2" t="s">
        <v>83</v>
      </c>
      <c r="D146" s="22">
        <v>11</v>
      </c>
      <c r="E146" s="22" t="s">
        <v>7</v>
      </c>
      <c r="F146" s="4">
        <v>41410</v>
      </c>
      <c r="G146" s="1">
        <v>6.2</v>
      </c>
      <c r="H146" s="5" t="str">
        <f t="shared" si="4"/>
        <v/>
      </c>
      <c r="I146" s="45">
        <f t="shared" si="5"/>
        <v>5.27</v>
      </c>
    </row>
    <row r="147" spans="1:9" x14ac:dyDescent="0.25">
      <c r="A147" s="3" t="s">
        <v>267</v>
      </c>
      <c r="B147" s="2" t="s">
        <v>113</v>
      </c>
      <c r="C147" s="2" t="s">
        <v>114</v>
      </c>
      <c r="D147" s="22">
        <v>11</v>
      </c>
      <c r="E147" s="22" t="s">
        <v>14</v>
      </c>
      <c r="F147" s="4">
        <v>41410</v>
      </c>
      <c r="G147" s="1">
        <v>7.9</v>
      </c>
      <c r="H147" s="5" t="str">
        <f t="shared" si="4"/>
        <v/>
      </c>
      <c r="I147" s="45">
        <f t="shared" si="5"/>
        <v>6.7149999999999999</v>
      </c>
    </row>
    <row r="148" spans="1:9" x14ac:dyDescent="0.25">
      <c r="A148" s="3" t="s">
        <v>265</v>
      </c>
      <c r="B148" s="2" t="s">
        <v>108</v>
      </c>
      <c r="C148" s="2" t="s">
        <v>21</v>
      </c>
      <c r="D148" s="22">
        <v>11</v>
      </c>
      <c r="E148" s="22" t="s">
        <v>7</v>
      </c>
      <c r="F148" s="4">
        <v>41410</v>
      </c>
      <c r="G148" s="1">
        <v>7.8</v>
      </c>
      <c r="H148" s="5" t="str">
        <f t="shared" si="4"/>
        <v/>
      </c>
      <c r="I148" s="45">
        <f t="shared" si="5"/>
        <v>6.63</v>
      </c>
    </row>
    <row r="149" spans="1:9" x14ac:dyDescent="0.25">
      <c r="A149" s="3" t="s">
        <v>252</v>
      </c>
      <c r="B149" s="2" t="s">
        <v>77</v>
      </c>
      <c r="C149" s="2" t="s">
        <v>162</v>
      </c>
      <c r="D149" s="22">
        <v>11</v>
      </c>
      <c r="E149" s="22" t="s">
        <v>10</v>
      </c>
      <c r="F149" s="4">
        <v>41410</v>
      </c>
      <c r="G149" s="1">
        <v>7.3</v>
      </c>
      <c r="H149" s="5" t="str">
        <f t="shared" si="4"/>
        <v/>
      </c>
      <c r="I149" s="45">
        <f t="shared" si="5"/>
        <v>6.2050000000000001</v>
      </c>
    </row>
    <row r="150" spans="1:9" x14ac:dyDescent="0.25">
      <c r="A150" s="3" t="s">
        <v>260</v>
      </c>
      <c r="B150" t="s">
        <v>348</v>
      </c>
      <c r="C150" t="s">
        <v>349</v>
      </c>
      <c r="D150" s="22">
        <v>11</v>
      </c>
      <c r="E150" s="22" t="s">
        <v>9</v>
      </c>
      <c r="F150" s="4">
        <v>41410</v>
      </c>
      <c r="G150" s="1">
        <v>7.9</v>
      </c>
      <c r="H150" s="5" t="str">
        <f t="shared" si="4"/>
        <v/>
      </c>
      <c r="I150" s="45">
        <f t="shared" si="5"/>
        <v>6.7149999999999999</v>
      </c>
    </row>
    <row r="151" spans="1:9" x14ac:dyDescent="0.25">
      <c r="A151" s="3" t="s">
        <v>248</v>
      </c>
      <c r="B151" s="2" t="s">
        <v>167</v>
      </c>
      <c r="C151" s="2" t="s">
        <v>168</v>
      </c>
      <c r="D151" s="22">
        <v>10</v>
      </c>
      <c r="E151" s="22" t="s">
        <v>8</v>
      </c>
      <c r="F151" s="4">
        <v>41410</v>
      </c>
      <c r="G151" s="1">
        <v>1.7</v>
      </c>
      <c r="H151" s="5" t="str">
        <f t="shared" si="4"/>
        <v/>
      </c>
      <c r="I151" s="45">
        <f t="shared" si="5"/>
        <v>1.4449999999999998</v>
      </c>
    </row>
    <row r="152" spans="1:9" x14ac:dyDescent="0.25">
      <c r="A152" s="3" t="s">
        <v>300</v>
      </c>
      <c r="B152" s="2" t="s">
        <v>183</v>
      </c>
      <c r="C152" s="2" t="s">
        <v>149</v>
      </c>
      <c r="D152" s="22">
        <v>12</v>
      </c>
      <c r="E152" s="22" t="s">
        <v>10</v>
      </c>
      <c r="F152" s="4">
        <v>41410</v>
      </c>
      <c r="G152" s="1">
        <v>2.2999999999999998</v>
      </c>
      <c r="H152" s="5" t="str">
        <f t="shared" si="4"/>
        <v/>
      </c>
      <c r="I152" s="45">
        <f t="shared" si="5"/>
        <v>1.9549999999999998</v>
      </c>
    </row>
    <row r="153" spans="1:9" x14ac:dyDescent="0.25">
      <c r="A153" s="3" t="s">
        <v>208</v>
      </c>
      <c r="B153" s="2" t="s">
        <v>20</v>
      </c>
      <c r="C153" s="2" t="s">
        <v>21</v>
      </c>
      <c r="D153" s="22">
        <v>9</v>
      </c>
      <c r="E153" s="22" t="s">
        <v>9</v>
      </c>
      <c r="F153" s="4">
        <v>41410</v>
      </c>
      <c r="G153" s="1">
        <v>5.5</v>
      </c>
      <c r="H153" s="5" t="str">
        <f t="shared" si="4"/>
        <v/>
      </c>
      <c r="I153" s="45">
        <f t="shared" si="5"/>
        <v>4.6749999999999998</v>
      </c>
    </row>
    <row r="154" spans="1:9" x14ac:dyDescent="0.25">
      <c r="A154" s="3" t="s">
        <v>245</v>
      </c>
      <c r="B154" s="2" t="s">
        <v>115</v>
      </c>
      <c r="C154" s="2" t="s">
        <v>116</v>
      </c>
      <c r="D154" s="22">
        <v>10</v>
      </c>
      <c r="E154" s="22" t="s">
        <v>9</v>
      </c>
      <c r="F154" s="4">
        <v>41410</v>
      </c>
      <c r="G154" s="1">
        <v>3</v>
      </c>
      <c r="H154" s="5" t="str">
        <f t="shared" si="4"/>
        <v/>
      </c>
      <c r="I154" s="45">
        <f t="shared" si="5"/>
        <v>2.5499999999999998</v>
      </c>
    </row>
    <row r="155" spans="1:9" x14ac:dyDescent="0.25">
      <c r="A155" s="3" t="s">
        <v>235</v>
      </c>
      <c r="B155" t="s">
        <v>345</v>
      </c>
      <c r="C155" t="s">
        <v>24</v>
      </c>
      <c r="D155" s="22">
        <v>10</v>
      </c>
      <c r="E155" s="22" t="s">
        <v>7</v>
      </c>
      <c r="F155" s="4">
        <v>41410</v>
      </c>
      <c r="G155" s="1">
        <v>9</v>
      </c>
      <c r="H155" s="5" t="str">
        <f t="shared" si="4"/>
        <v/>
      </c>
      <c r="I155" s="45">
        <f t="shared" si="5"/>
        <v>7.6499999999999995</v>
      </c>
    </row>
    <row r="156" spans="1:9" x14ac:dyDescent="0.25">
      <c r="A156" s="3" t="s">
        <v>287</v>
      </c>
      <c r="B156" t="s">
        <v>318</v>
      </c>
      <c r="C156" t="s">
        <v>319</v>
      </c>
      <c r="D156" s="22">
        <v>8</v>
      </c>
      <c r="E156" s="22" t="s">
        <v>9</v>
      </c>
      <c r="F156" s="4">
        <v>41410</v>
      </c>
      <c r="G156" s="1">
        <v>4.8</v>
      </c>
      <c r="H156" s="5" t="str">
        <f t="shared" si="4"/>
        <v/>
      </c>
      <c r="I156" s="45">
        <f t="shared" si="5"/>
        <v>4.08</v>
      </c>
    </row>
    <row r="157" spans="1:9" x14ac:dyDescent="0.25">
      <c r="A157" s="3" t="s">
        <v>261</v>
      </c>
      <c r="B157" s="2" t="s">
        <v>306</v>
      </c>
      <c r="C157" s="2" t="s">
        <v>83</v>
      </c>
      <c r="D157" s="22">
        <v>11</v>
      </c>
      <c r="E157" s="22" t="s">
        <v>7</v>
      </c>
      <c r="F157" s="4">
        <v>41410</v>
      </c>
      <c r="G157" s="1">
        <v>9.4</v>
      </c>
      <c r="H157" s="5" t="str">
        <f t="shared" si="4"/>
        <v/>
      </c>
      <c r="I157" s="45">
        <f t="shared" si="5"/>
        <v>7.99</v>
      </c>
    </row>
    <row r="158" spans="1:9" x14ac:dyDescent="0.25">
      <c r="A158" s="3" t="s">
        <v>210</v>
      </c>
      <c r="B158" s="2" t="s">
        <v>41</v>
      </c>
      <c r="C158" s="2" t="s">
        <v>42</v>
      </c>
      <c r="D158" s="22">
        <v>9</v>
      </c>
      <c r="E158" s="22" t="s">
        <v>12</v>
      </c>
      <c r="F158" s="4">
        <v>41410</v>
      </c>
      <c r="G158" s="1">
        <v>8.8000000000000007</v>
      </c>
      <c r="H158" s="5" t="str">
        <f t="shared" si="4"/>
        <v/>
      </c>
      <c r="I158" s="45">
        <f t="shared" si="5"/>
        <v>7.48</v>
      </c>
    </row>
    <row r="159" spans="1:9" x14ac:dyDescent="0.25">
      <c r="A159" s="3" t="s">
        <v>247</v>
      </c>
      <c r="B159" s="2" t="s">
        <v>163</v>
      </c>
      <c r="C159" s="2" t="s">
        <v>142</v>
      </c>
      <c r="D159" s="22">
        <v>10</v>
      </c>
      <c r="E159" s="22" t="s">
        <v>7</v>
      </c>
      <c r="F159" s="4">
        <v>41410</v>
      </c>
      <c r="G159" s="1">
        <v>9.6</v>
      </c>
      <c r="H159" s="5" t="str">
        <f t="shared" si="4"/>
        <v/>
      </c>
      <c r="I159" s="45">
        <f t="shared" si="5"/>
        <v>8.16</v>
      </c>
    </row>
    <row r="160" spans="1:9" x14ac:dyDescent="0.25">
      <c r="A160" s="3" t="s">
        <v>280</v>
      </c>
      <c r="B160" s="2" t="s">
        <v>179</v>
      </c>
      <c r="C160" s="2" t="s">
        <v>149</v>
      </c>
      <c r="D160" s="22">
        <v>11</v>
      </c>
      <c r="E160" s="22" t="s">
        <v>11</v>
      </c>
      <c r="F160" s="4">
        <v>41410</v>
      </c>
      <c r="G160" s="1">
        <v>4.7</v>
      </c>
      <c r="H160" s="5" t="str">
        <f t="shared" si="4"/>
        <v/>
      </c>
      <c r="I160" s="45">
        <f t="shared" si="5"/>
        <v>3.9950000000000001</v>
      </c>
    </row>
    <row r="161" spans="1:9" x14ac:dyDescent="0.25">
      <c r="A161" s="3" t="s">
        <v>214</v>
      </c>
      <c r="B161" s="2" t="s">
        <v>84</v>
      </c>
      <c r="C161" s="2" t="s">
        <v>85</v>
      </c>
      <c r="D161" s="22">
        <v>9</v>
      </c>
      <c r="E161" s="22" t="s">
        <v>12</v>
      </c>
      <c r="F161" s="4">
        <v>41410</v>
      </c>
      <c r="G161" s="1">
        <v>5.6</v>
      </c>
      <c r="H161" s="5" t="str">
        <f t="shared" si="4"/>
        <v/>
      </c>
      <c r="I161" s="45">
        <f t="shared" si="5"/>
        <v>4.76</v>
      </c>
    </row>
    <row r="162" spans="1:9" x14ac:dyDescent="0.25">
      <c r="A162" s="3" t="s">
        <v>241</v>
      </c>
      <c r="B162" t="s">
        <v>341</v>
      </c>
      <c r="C162" t="s">
        <v>342</v>
      </c>
      <c r="D162" s="22">
        <v>10</v>
      </c>
      <c r="E162" s="22" t="s">
        <v>9</v>
      </c>
      <c r="F162" s="4">
        <v>41410</v>
      </c>
      <c r="G162" s="1">
        <v>1.6</v>
      </c>
      <c r="H162" s="5" t="str">
        <f t="shared" si="4"/>
        <v/>
      </c>
      <c r="I162" s="45">
        <f t="shared" si="5"/>
        <v>1.36</v>
      </c>
    </row>
    <row r="163" spans="1:9" x14ac:dyDescent="0.25">
      <c r="A163" s="3" t="s">
        <v>188</v>
      </c>
      <c r="B163" s="2" t="s">
        <v>45</v>
      </c>
      <c r="C163" s="2" t="s">
        <v>46</v>
      </c>
      <c r="D163" s="22">
        <v>8</v>
      </c>
      <c r="E163" s="22" t="s">
        <v>11</v>
      </c>
      <c r="F163" s="4">
        <v>41410</v>
      </c>
      <c r="G163" s="1">
        <v>7.8</v>
      </c>
      <c r="H163" s="5" t="str">
        <f t="shared" si="4"/>
        <v/>
      </c>
      <c r="I163" s="45">
        <f t="shared" si="5"/>
        <v>6.63</v>
      </c>
    </row>
    <row r="164" spans="1:9" x14ac:dyDescent="0.25">
      <c r="A164" s="3" t="s">
        <v>295</v>
      </c>
      <c r="B164" s="2" t="s">
        <v>128</v>
      </c>
      <c r="C164" s="2" t="s">
        <v>139</v>
      </c>
      <c r="D164" s="22">
        <v>12</v>
      </c>
      <c r="E164" s="22" t="s">
        <v>12</v>
      </c>
      <c r="F164" s="4">
        <v>41410</v>
      </c>
      <c r="G164" s="1">
        <v>10.6</v>
      </c>
      <c r="H164" s="5" t="str">
        <f t="shared" si="4"/>
        <v>Prys</v>
      </c>
      <c r="I164" s="45">
        <f t="shared" si="5"/>
        <v>9.01</v>
      </c>
    </row>
    <row r="165" spans="1:9" x14ac:dyDescent="0.25">
      <c r="A165" s="3" t="s">
        <v>189</v>
      </c>
      <c r="B165" s="2" t="s">
        <v>47</v>
      </c>
      <c r="C165" s="2" t="s">
        <v>48</v>
      </c>
      <c r="D165" s="22">
        <v>8</v>
      </c>
      <c r="E165" s="22" t="s">
        <v>14</v>
      </c>
      <c r="F165" s="4">
        <v>41410</v>
      </c>
      <c r="G165" s="1">
        <v>2.7</v>
      </c>
      <c r="H165" s="5" t="str">
        <f t="shared" si="4"/>
        <v/>
      </c>
      <c r="I165" s="45">
        <f t="shared" si="5"/>
        <v>2.2949999999999999</v>
      </c>
    </row>
    <row r="166" spans="1:9" x14ac:dyDescent="0.25">
      <c r="A166" s="3" t="s">
        <v>233</v>
      </c>
      <c r="B166" s="2" t="s">
        <v>182</v>
      </c>
      <c r="C166" s="2" t="s">
        <v>141</v>
      </c>
      <c r="D166" s="22">
        <v>9</v>
      </c>
      <c r="E166" s="22" t="s">
        <v>8</v>
      </c>
      <c r="F166" s="4">
        <v>41410</v>
      </c>
      <c r="G166" s="1">
        <v>5.0999999999999996</v>
      </c>
      <c r="H166" s="5" t="str">
        <f t="shared" si="4"/>
        <v/>
      </c>
      <c r="I166" s="45">
        <f t="shared" si="5"/>
        <v>4.335</v>
      </c>
    </row>
    <row r="167" spans="1:9" x14ac:dyDescent="0.25">
      <c r="A167" s="3" t="s">
        <v>225</v>
      </c>
      <c r="B167" t="s">
        <v>324</v>
      </c>
      <c r="C167" t="s">
        <v>325</v>
      </c>
      <c r="D167" s="22">
        <v>9</v>
      </c>
      <c r="E167" s="22" t="s">
        <v>13</v>
      </c>
      <c r="F167" s="4">
        <v>41410</v>
      </c>
      <c r="G167" s="1">
        <v>2.6</v>
      </c>
      <c r="H167" s="5" t="str">
        <f t="shared" si="4"/>
        <v/>
      </c>
      <c r="I167" s="45">
        <f t="shared" si="5"/>
        <v>2.21</v>
      </c>
    </row>
    <row r="168" spans="1:9" x14ac:dyDescent="0.25">
      <c r="A168" s="3" t="s">
        <v>296</v>
      </c>
      <c r="B168" t="s">
        <v>367</v>
      </c>
      <c r="C168" t="s">
        <v>368</v>
      </c>
      <c r="D168" s="22">
        <v>12</v>
      </c>
      <c r="E168" s="22" t="s">
        <v>10</v>
      </c>
      <c r="F168" s="4">
        <v>41410</v>
      </c>
      <c r="G168" s="1">
        <v>2.6</v>
      </c>
      <c r="H168" s="5" t="str">
        <f t="shared" si="4"/>
        <v/>
      </c>
      <c r="I168" s="45">
        <f t="shared" si="5"/>
        <v>2.21</v>
      </c>
    </row>
    <row r="169" spans="1:9" x14ac:dyDescent="0.25">
      <c r="A169" s="3" t="s">
        <v>256</v>
      </c>
      <c r="B169" s="2" t="s">
        <v>56</v>
      </c>
      <c r="C169" s="2" t="s">
        <v>57</v>
      </c>
      <c r="D169" s="22">
        <v>8</v>
      </c>
      <c r="E169" s="22" t="s">
        <v>10</v>
      </c>
      <c r="F169" s="4">
        <v>41410</v>
      </c>
      <c r="G169" s="1">
        <v>3.6</v>
      </c>
      <c r="H169" s="5" t="str">
        <f t="shared" si="4"/>
        <v/>
      </c>
      <c r="I169" s="45">
        <f t="shared" si="5"/>
        <v>3.06</v>
      </c>
    </row>
    <row r="170" spans="1:9" x14ac:dyDescent="0.25">
      <c r="A170" s="3" t="s">
        <v>262</v>
      </c>
      <c r="B170" t="s">
        <v>356</v>
      </c>
      <c r="C170" t="s">
        <v>64</v>
      </c>
      <c r="D170" s="22">
        <v>11</v>
      </c>
      <c r="E170" s="22" t="s">
        <v>8</v>
      </c>
      <c r="F170" s="4">
        <v>41410</v>
      </c>
      <c r="G170" s="1">
        <v>1.7</v>
      </c>
      <c r="H170" s="5" t="str">
        <f t="shared" si="4"/>
        <v/>
      </c>
      <c r="I170" s="45">
        <f t="shared" si="5"/>
        <v>1.4449999999999998</v>
      </c>
    </row>
    <row r="171" spans="1:9" x14ac:dyDescent="0.25">
      <c r="A171" s="3" t="s">
        <v>258</v>
      </c>
      <c r="B171" s="2" t="s">
        <v>62</v>
      </c>
      <c r="C171" s="2" t="s">
        <v>63</v>
      </c>
      <c r="D171" s="22">
        <v>11</v>
      </c>
      <c r="E171" s="22" t="s">
        <v>13</v>
      </c>
      <c r="F171" s="4">
        <v>41410</v>
      </c>
      <c r="G171" s="1">
        <v>4.9000000000000004</v>
      </c>
      <c r="H171" s="5" t="str">
        <f t="shared" si="4"/>
        <v/>
      </c>
      <c r="I171" s="45">
        <f t="shared" si="5"/>
        <v>4.165</v>
      </c>
    </row>
    <row r="172" spans="1:9" x14ac:dyDescent="0.25">
      <c r="A172" s="3" t="s">
        <v>212</v>
      </c>
      <c r="B172" s="2" t="s">
        <v>75</v>
      </c>
      <c r="C172" s="2" t="s">
        <v>76</v>
      </c>
      <c r="D172" s="22">
        <v>9</v>
      </c>
      <c r="E172" s="22" t="s">
        <v>12</v>
      </c>
      <c r="F172" s="4">
        <v>41410</v>
      </c>
      <c r="G172" s="1">
        <v>5.6</v>
      </c>
      <c r="H172" s="5" t="str">
        <f t="shared" si="4"/>
        <v/>
      </c>
      <c r="I172" s="45">
        <f t="shared" si="5"/>
        <v>4.76</v>
      </c>
    </row>
    <row r="173" spans="1:9" x14ac:dyDescent="0.25">
      <c r="A173" s="3" t="s">
        <v>296</v>
      </c>
      <c r="B173" s="2" t="s">
        <v>305</v>
      </c>
      <c r="C173" s="2" t="s">
        <v>156</v>
      </c>
      <c r="D173" s="22">
        <v>12</v>
      </c>
      <c r="E173" s="22" t="s">
        <v>10</v>
      </c>
      <c r="F173" s="4">
        <v>41410</v>
      </c>
      <c r="G173" s="1">
        <v>2.1</v>
      </c>
      <c r="H173" s="5" t="str">
        <f t="shared" si="4"/>
        <v/>
      </c>
      <c r="I173" s="45">
        <f t="shared" si="5"/>
        <v>1.7849999999999999</v>
      </c>
    </row>
    <row r="174" spans="1:9" x14ac:dyDescent="0.25">
      <c r="A174" s="3" t="s">
        <v>234</v>
      </c>
      <c r="B174" s="2" t="s">
        <v>103</v>
      </c>
      <c r="C174" s="2" t="s">
        <v>148</v>
      </c>
      <c r="D174" s="22">
        <v>9</v>
      </c>
      <c r="E174" s="22" t="s">
        <v>9</v>
      </c>
      <c r="F174" s="4">
        <v>41410</v>
      </c>
      <c r="G174" s="1">
        <v>1.6</v>
      </c>
      <c r="H174" s="5" t="str">
        <f t="shared" si="4"/>
        <v/>
      </c>
      <c r="I174" s="45">
        <f t="shared" si="5"/>
        <v>1.36</v>
      </c>
    </row>
    <row r="175" spans="1:9" x14ac:dyDescent="0.25">
      <c r="A175" s="3" t="s">
        <v>215</v>
      </c>
      <c r="B175" s="2" t="s">
        <v>88</v>
      </c>
      <c r="C175" s="2" t="s">
        <v>89</v>
      </c>
      <c r="D175" s="22">
        <v>9</v>
      </c>
      <c r="E175" s="22" t="s">
        <v>14</v>
      </c>
      <c r="F175" s="4">
        <v>41410</v>
      </c>
      <c r="G175" s="1">
        <v>7.8</v>
      </c>
      <c r="H175" s="5" t="str">
        <f t="shared" si="4"/>
        <v/>
      </c>
      <c r="I175" s="45">
        <f t="shared" si="5"/>
        <v>6.63</v>
      </c>
    </row>
    <row r="176" spans="1:9" x14ac:dyDescent="0.25">
      <c r="A176" s="3" t="s">
        <v>245</v>
      </c>
      <c r="B176" s="2" t="s">
        <v>304</v>
      </c>
      <c r="C176" s="2" t="s">
        <v>303</v>
      </c>
      <c r="D176" s="22">
        <v>10</v>
      </c>
      <c r="E176" s="22" t="s">
        <v>9</v>
      </c>
      <c r="F176" s="4">
        <v>41410</v>
      </c>
      <c r="G176" s="1">
        <v>7.8</v>
      </c>
      <c r="H176" s="5" t="str">
        <f t="shared" si="4"/>
        <v/>
      </c>
      <c r="I176" s="45">
        <f t="shared" si="5"/>
        <v>6.63</v>
      </c>
    </row>
    <row r="177" spans="1:9" x14ac:dyDescent="0.25">
      <c r="A177" s="3" t="s">
        <v>279</v>
      </c>
      <c r="B177" t="s">
        <v>359</v>
      </c>
      <c r="C177" t="s">
        <v>360</v>
      </c>
      <c r="D177" s="22">
        <v>11</v>
      </c>
      <c r="E177" s="22" t="s">
        <v>10</v>
      </c>
      <c r="F177" s="4">
        <v>41410</v>
      </c>
      <c r="G177" s="1">
        <v>4.3</v>
      </c>
      <c r="H177" s="5" t="str">
        <f t="shared" si="4"/>
        <v/>
      </c>
      <c r="I177" s="45">
        <f t="shared" si="5"/>
        <v>3.6549999999999998</v>
      </c>
    </row>
    <row r="178" spans="1:9" x14ac:dyDescent="0.25">
      <c r="A178" s="3" t="s">
        <v>188</v>
      </c>
      <c r="B178" t="s">
        <v>322</v>
      </c>
      <c r="C178" t="s">
        <v>323</v>
      </c>
      <c r="D178" s="22">
        <v>8</v>
      </c>
      <c r="E178" s="22" t="s">
        <v>11</v>
      </c>
      <c r="F178" s="4">
        <v>41410</v>
      </c>
      <c r="G178" s="1">
        <v>10.6</v>
      </c>
      <c r="H178" s="5" t="str">
        <f t="shared" si="4"/>
        <v>Prys</v>
      </c>
      <c r="I178" s="45">
        <f t="shared" si="5"/>
        <v>9.01</v>
      </c>
    </row>
    <row r="179" spans="1:9" x14ac:dyDescent="0.25">
      <c r="A179" s="3" t="s">
        <v>236</v>
      </c>
      <c r="B179" s="2" t="s">
        <v>39</v>
      </c>
      <c r="C179" s="2" t="s">
        <v>40</v>
      </c>
      <c r="D179" s="22">
        <v>9</v>
      </c>
      <c r="E179" s="22" t="s">
        <v>8</v>
      </c>
      <c r="F179" s="4">
        <v>41410</v>
      </c>
      <c r="G179" s="1">
        <v>1.4</v>
      </c>
      <c r="H179" s="5" t="str">
        <f t="shared" si="4"/>
        <v/>
      </c>
      <c r="I179" s="45">
        <f t="shared" si="5"/>
        <v>1.19</v>
      </c>
    </row>
    <row r="180" spans="1:9" x14ac:dyDescent="0.25">
      <c r="A180" s="3" t="s">
        <v>234</v>
      </c>
      <c r="B180" s="2" t="s">
        <v>70</v>
      </c>
      <c r="C180" s="2" t="s">
        <v>148</v>
      </c>
      <c r="D180" s="22">
        <v>9</v>
      </c>
      <c r="E180" s="22" t="s">
        <v>9</v>
      </c>
      <c r="F180" s="4">
        <v>41410</v>
      </c>
      <c r="G180" s="1">
        <v>5.8</v>
      </c>
      <c r="H180" s="5" t="str">
        <f t="shared" si="4"/>
        <v/>
      </c>
      <c r="I180" s="45">
        <f t="shared" si="5"/>
        <v>4.93</v>
      </c>
    </row>
    <row r="181" spans="1:9" x14ac:dyDescent="0.25">
      <c r="A181" s="3" t="s">
        <v>199</v>
      </c>
      <c r="B181" s="2" t="s">
        <v>315</v>
      </c>
      <c r="C181" s="2" t="s">
        <v>141</v>
      </c>
      <c r="D181" s="22">
        <v>8</v>
      </c>
      <c r="E181" s="22" t="s">
        <v>14</v>
      </c>
      <c r="F181" s="4">
        <v>41410</v>
      </c>
      <c r="G181" s="1">
        <v>1</v>
      </c>
      <c r="H181" s="5" t="str">
        <f t="shared" si="4"/>
        <v/>
      </c>
      <c r="I181" s="45">
        <f t="shared" si="5"/>
        <v>0.85</v>
      </c>
    </row>
    <row r="182" spans="1:9" x14ac:dyDescent="0.25">
      <c r="A182" s="3" t="s">
        <v>257</v>
      </c>
      <c r="B182" s="2" t="s">
        <v>58</v>
      </c>
      <c r="C182" s="2" t="s">
        <v>59</v>
      </c>
      <c r="D182" s="22">
        <v>11</v>
      </c>
      <c r="E182" s="22" t="s">
        <v>11</v>
      </c>
      <c r="F182" s="4">
        <v>41410</v>
      </c>
      <c r="G182" s="1">
        <v>3.9</v>
      </c>
      <c r="H182" s="5" t="str">
        <f t="shared" si="4"/>
        <v/>
      </c>
      <c r="I182" s="45">
        <f t="shared" si="5"/>
        <v>3.3149999999999999</v>
      </c>
    </row>
    <row r="183" spans="1:9" x14ac:dyDescent="0.25">
      <c r="A183" s="3" t="s">
        <v>287</v>
      </c>
      <c r="B183" s="2" t="s">
        <v>302</v>
      </c>
      <c r="C183" s="2" t="s">
        <v>72</v>
      </c>
      <c r="D183" s="22">
        <v>12</v>
      </c>
      <c r="E183" s="22" t="s">
        <v>9</v>
      </c>
      <c r="F183" s="4">
        <v>41410</v>
      </c>
      <c r="G183" s="1">
        <v>11</v>
      </c>
      <c r="H183" s="5" t="str">
        <f t="shared" si="4"/>
        <v>Prys</v>
      </c>
      <c r="I183" s="45">
        <f t="shared" si="5"/>
        <v>9.35</v>
      </c>
    </row>
    <row r="184" spans="1:9" x14ac:dyDescent="0.25">
      <c r="A184" s="3" t="s">
        <v>204</v>
      </c>
      <c r="B184" s="2" t="s">
        <v>172</v>
      </c>
      <c r="C184" s="2" t="s">
        <v>146</v>
      </c>
      <c r="D184" s="22">
        <v>8</v>
      </c>
      <c r="E184" s="22" t="s">
        <v>14</v>
      </c>
      <c r="F184" s="4">
        <v>41410</v>
      </c>
      <c r="G184" s="1">
        <v>5.6</v>
      </c>
      <c r="H184" s="5" t="str">
        <f t="shared" si="4"/>
        <v/>
      </c>
      <c r="I184" s="45">
        <f t="shared" si="5"/>
        <v>4.76</v>
      </c>
    </row>
    <row r="185" spans="1:9" x14ac:dyDescent="0.25">
      <c r="A185" s="3" t="s">
        <v>281</v>
      </c>
      <c r="B185" t="s">
        <v>354</v>
      </c>
      <c r="C185" t="s">
        <v>355</v>
      </c>
      <c r="D185" s="22">
        <v>11</v>
      </c>
      <c r="E185" s="22" t="s">
        <v>7</v>
      </c>
      <c r="F185" s="4">
        <v>41410</v>
      </c>
      <c r="G185" s="1">
        <v>10.7</v>
      </c>
      <c r="H185" s="5" t="str">
        <f t="shared" si="4"/>
        <v>Prys</v>
      </c>
      <c r="I185" s="45">
        <f t="shared" si="5"/>
        <v>9.0949999999999989</v>
      </c>
    </row>
    <row r="186" spans="1:9" x14ac:dyDescent="0.25">
      <c r="A186" s="3" t="s">
        <v>221</v>
      </c>
      <c r="B186" s="2" t="s">
        <v>109</v>
      </c>
      <c r="C186" s="2" t="s">
        <v>110</v>
      </c>
      <c r="D186" s="22">
        <v>9</v>
      </c>
      <c r="E186" s="22" t="s">
        <v>12</v>
      </c>
      <c r="F186" s="4">
        <v>41410</v>
      </c>
      <c r="G186" s="1">
        <v>10.4</v>
      </c>
      <c r="H186" s="5" t="str">
        <f t="shared" si="4"/>
        <v/>
      </c>
      <c r="I186" s="45">
        <f t="shared" si="5"/>
        <v>8.84</v>
      </c>
    </row>
    <row r="187" spans="1:9" x14ac:dyDescent="0.25">
      <c r="A187" s="3" t="s">
        <v>279</v>
      </c>
      <c r="B187" t="s">
        <v>359</v>
      </c>
      <c r="C187" t="s">
        <v>360</v>
      </c>
      <c r="D187" s="22">
        <v>11</v>
      </c>
      <c r="E187" s="22" t="s">
        <v>10</v>
      </c>
      <c r="F187" s="4">
        <v>41417</v>
      </c>
      <c r="G187" s="1">
        <v>8.1999999999999993</v>
      </c>
      <c r="H187" s="5" t="str">
        <f t="shared" si="4"/>
        <v/>
      </c>
      <c r="I187" s="45">
        <f t="shared" si="5"/>
        <v>6.9699999999999989</v>
      </c>
    </row>
    <row r="188" spans="1:9" x14ac:dyDescent="0.25">
      <c r="A188" s="3" t="s">
        <v>284</v>
      </c>
      <c r="B188" s="2" t="s">
        <v>37</v>
      </c>
      <c r="C188" s="2" t="s">
        <v>38</v>
      </c>
      <c r="D188" s="22">
        <v>8</v>
      </c>
      <c r="E188" s="22" t="s">
        <v>7</v>
      </c>
      <c r="F188" s="4">
        <v>41417</v>
      </c>
      <c r="G188" s="1">
        <v>7.4</v>
      </c>
      <c r="H188" s="5" t="str">
        <f t="shared" si="4"/>
        <v/>
      </c>
      <c r="I188" s="45">
        <f t="shared" si="5"/>
        <v>6.29</v>
      </c>
    </row>
    <row r="189" spans="1:9" x14ac:dyDescent="0.25">
      <c r="A189" s="3" t="s">
        <v>278</v>
      </c>
      <c r="B189" s="2" t="s">
        <v>177</v>
      </c>
      <c r="C189" s="2" t="s">
        <v>178</v>
      </c>
      <c r="D189" s="22">
        <v>11</v>
      </c>
      <c r="E189" s="22" t="s">
        <v>9</v>
      </c>
      <c r="F189" s="4">
        <v>41417</v>
      </c>
      <c r="G189" s="1">
        <v>2.6</v>
      </c>
      <c r="H189" s="5" t="str">
        <f t="shared" si="4"/>
        <v/>
      </c>
      <c r="I189" s="45">
        <f t="shared" si="5"/>
        <v>2.21</v>
      </c>
    </row>
    <row r="190" spans="1:9" x14ac:dyDescent="0.25">
      <c r="A190" s="3" t="s">
        <v>275</v>
      </c>
      <c r="B190" t="s">
        <v>361</v>
      </c>
      <c r="C190" t="s">
        <v>362</v>
      </c>
      <c r="D190" s="22">
        <v>11</v>
      </c>
      <c r="E190" s="22" t="s">
        <v>13</v>
      </c>
      <c r="F190" s="4">
        <v>41417</v>
      </c>
      <c r="G190" s="1">
        <v>2.9</v>
      </c>
      <c r="H190" s="5" t="str">
        <f t="shared" si="4"/>
        <v/>
      </c>
      <c r="I190" s="45">
        <f t="shared" si="5"/>
        <v>2.4649999999999999</v>
      </c>
    </row>
    <row r="191" spans="1:9" x14ac:dyDescent="0.25">
      <c r="A191" s="3" t="s">
        <v>224</v>
      </c>
      <c r="B191" s="2" t="s">
        <v>121</v>
      </c>
      <c r="C191" s="2" t="s">
        <v>130</v>
      </c>
      <c r="D191" s="22">
        <v>9</v>
      </c>
      <c r="E191" s="22" t="s">
        <v>10</v>
      </c>
      <c r="F191" s="4">
        <v>41417</v>
      </c>
      <c r="G191" s="1">
        <v>2.8</v>
      </c>
      <c r="H191" s="5" t="str">
        <f t="shared" si="4"/>
        <v/>
      </c>
      <c r="I191" s="45">
        <f t="shared" si="5"/>
        <v>2.38</v>
      </c>
    </row>
    <row r="192" spans="1:9" x14ac:dyDescent="0.25">
      <c r="A192" s="3" t="s">
        <v>256</v>
      </c>
      <c r="B192" s="2" t="s">
        <v>56</v>
      </c>
      <c r="C192" s="2" t="s">
        <v>57</v>
      </c>
      <c r="D192" s="22">
        <v>8</v>
      </c>
      <c r="E192" s="22" t="s">
        <v>10</v>
      </c>
      <c r="F192" s="4">
        <v>41417</v>
      </c>
      <c r="G192" s="1">
        <v>9.1999999999999993</v>
      </c>
      <c r="H192" s="5" t="str">
        <f t="shared" si="4"/>
        <v/>
      </c>
      <c r="I192" s="45">
        <f t="shared" si="5"/>
        <v>7.8199999999999994</v>
      </c>
    </row>
    <row r="193" spans="1:9" x14ac:dyDescent="0.25">
      <c r="A193" s="3" t="s">
        <v>226</v>
      </c>
      <c r="B193" s="2" t="s">
        <v>123</v>
      </c>
      <c r="C193" s="2" t="s">
        <v>132</v>
      </c>
      <c r="D193" s="22">
        <v>9</v>
      </c>
      <c r="E193" s="22" t="s">
        <v>10</v>
      </c>
      <c r="F193" s="4">
        <v>41417</v>
      </c>
      <c r="G193" s="1">
        <v>10.8</v>
      </c>
      <c r="H193" s="5" t="str">
        <f t="shared" si="4"/>
        <v>Prys</v>
      </c>
      <c r="I193" s="45">
        <f t="shared" si="5"/>
        <v>9.18</v>
      </c>
    </row>
    <row r="194" spans="1:9" x14ac:dyDescent="0.25">
      <c r="A194" s="3" t="s">
        <v>236</v>
      </c>
      <c r="B194" t="s">
        <v>337</v>
      </c>
      <c r="C194" t="s">
        <v>338</v>
      </c>
      <c r="D194" s="22">
        <v>10</v>
      </c>
      <c r="E194" s="22" t="s">
        <v>11</v>
      </c>
      <c r="F194" s="4">
        <v>41417</v>
      </c>
      <c r="G194" s="1">
        <v>9.4</v>
      </c>
      <c r="H194" s="5" t="str">
        <f t="shared" si="4"/>
        <v/>
      </c>
      <c r="I194" s="45">
        <f t="shared" si="5"/>
        <v>7.99</v>
      </c>
    </row>
    <row r="195" spans="1:9" x14ac:dyDescent="0.25">
      <c r="A195" s="3" t="s">
        <v>228</v>
      </c>
      <c r="B195" s="2" t="s">
        <v>129</v>
      </c>
      <c r="C195" s="2" t="s">
        <v>140</v>
      </c>
      <c r="D195" s="22">
        <v>9</v>
      </c>
      <c r="E195" s="22" t="s">
        <v>12</v>
      </c>
      <c r="F195" s="4">
        <v>41417</v>
      </c>
      <c r="G195" s="1">
        <v>8.6999999999999993</v>
      </c>
      <c r="H195" s="5" t="str">
        <f t="shared" si="4"/>
        <v/>
      </c>
      <c r="I195" s="45">
        <f t="shared" si="5"/>
        <v>7.3949999999999996</v>
      </c>
    </row>
    <row r="196" spans="1:9" x14ac:dyDescent="0.25">
      <c r="A196" s="3" t="s">
        <v>244</v>
      </c>
      <c r="B196" s="2" t="s">
        <v>106</v>
      </c>
      <c r="C196" s="2" t="s">
        <v>107</v>
      </c>
      <c r="D196" s="22">
        <v>10</v>
      </c>
      <c r="E196" s="22" t="s">
        <v>14</v>
      </c>
      <c r="F196" s="4">
        <v>41417</v>
      </c>
      <c r="G196" s="1">
        <v>5.3</v>
      </c>
      <c r="H196" s="5" t="str">
        <f t="shared" ref="H196:H212" si="6">IF(G196&gt;10.5, "Prys","")</f>
        <v/>
      </c>
      <c r="I196" s="45">
        <f t="shared" ref="I196:I212" si="7">G196*$J$2</f>
        <v>4.5049999999999999</v>
      </c>
    </row>
    <row r="197" spans="1:9" x14ac:dyDescent="0.25">
      <c r="A197" s="3" t="s">
        <v>283</v>
      </c>
      <c r="B197" s="2" t="s">
        <v>33</v>
      </c>
      <c r="C197" s="2" t="s">
        <v>34</v>
      </c>
      <c r="D197" s="22">
        <v>12</v>
      </c>
      <c r="E197" s="22" t="s">
        <v>9</v>
      </c>
      <c r="F197" s="4">
        <v>41417</v>
      </c>
      <c r="G197" s="1">
        <v>8.3000000000000007</v>
      </c>
      <c r="H197" s="5" t="str">
        <f t="shared" si="6"/>
        <v/>
      </c>
      <c r="I197" s="45">
        <f t="shared" si="7"/>
        <v>7.0550000000000006</v>
      </c>
    </row>
    <row r="198" spans="1:9" x14ac:dyDescent="0.25">
      <c r="A198" s="3" t="s">
        <v>235</v>
      </c>
      <c r="B198" s="2" t="s">
        <v>29</v>
      </c>
      <c r="C198" s="2" t="s">
        <v>30</v>
      </c>
      <c r="D198" s="22">
        <v>10</v>
      </c>
      <c r="E198" s="22" t="s">
        <v>7</v>
      </c>
      <c r="F198" s="4">
        <v>41417</v>
      </c>
      <c r="G198" s="1">
        <v>1.5</v>
      </c>
      <c r="H198" s="5" t="str">
        <f t="shared" si="6"/>
        <v/>
      </c>
      <c r="I198" s="45">
        <f t="shared" si="7"/>
        <v>1.2749999999999999</v>
      </c>
    </row>
    <row r="199" spans="1:9" x14ac:dyDescent="0.25">
      <c r="A199" s="3" t="s">
        <v>254</v>
      </c>
      <c r="B199" s="2" t="s">
        <v>54</v>
      </c>
      <c r="C199" s="2" t="s">
        <v>55</v>
      </c>
      <c r="D199" s="22">
        <v>11</v>
      </c>
      <c r="E199" s="22" t="s">
        <v>8</v>
      </c>
      <c r="F199" s="4">
        <v>41417</v>
      </c>
      <c r="G199" s="1">
        <v>10.6</v>
      </c>
      <c r="H199" s="5" t="str">
        <f t="shared" si="6"/>
        <v>Prys</v>
      </c>
      <c r="I199" s="45">
        <f t="shared" si="7"/>
        <v>9.01</v>
      </c>
    </row>
    <row r="200" spans="1:9" x14ac:dyDescent="0.25">
      <c r="A200" s="3" t="s">
        <v>205</v>
      </c>
      <c r="B200" t="s">
        <v>320</v>
      </c>
      <c r="C200" t="s">
        <v>321</v>
      </c>
      <c r="D200" s="22">
        <v>8</v>
      </c>
      <c r="E200" s="22" t="s">
        <v>8</v>
      </c>
      <c r="F200" s="4">
        <v>41417</v>
      </c>
      <c r="G200" s="1">
        <v>6.3</v>
      </c>
      <c r="H200" s="5" t="str">
        <f t="shared" si="6"/>
        <v/>
      </c>
      <c r="I200" s="45">
        <f t="shared" si="7"/>
        <v>5.3549999999999995</v>
      </c>
    </row>
    <row r="201" spans="1:9" x14ac:dyDescent="0.25">
      <c r="A201" s="3" t="s">
        <v>297</v>
      </c>
      <c r="B201" s="2" t="s">
        <v>165</v>
      </c>
      <c r="C201" s="2" t="s">
        <v>144</v>
      </c>
      <c r="D201" s="22">
        <v>12</v>
      </c>
      <c r="E201" s="22" t="s">
        <v>9</v>
      </c>
      <c r="F201" s="4">
        <v>41417</v>
      </c>
      <c r="G201" s="1">
        <v>2.1</v>
      </c>
      <c r="H201" s="5" t="str">
        <f t="shared" si="6"/>
        <v/>
      </c>
      <c r="I201" s="45">
        <f t="shared" si="7"/>
        <v>1.7849999999999999</v>
      </c>
    </row>
    <row r="202" spans="1:9" x14ac:dyDescent="0.25">
      <c r="A202" s="3" t="s">
        <v>271</v>
      </c>
      <c r="B202" t="s">
        <v>352</v>
      </c>
      <c r="C202" t="s">
        <v>353</v>
      </c>
      <c r="D202" s="22">
        <v>11</v>
      </c>
      <c r="E202" s="22" t="s">
        <v>12</v>
      </c>
      <c r="F202" s="4">
        <v>41417</v>
      </c>
      <c r="G202" s="1">
        <v>5.4</v>
      </c>
      <c r="H202" s="5" t="str">
        <f t="shared" si="6"/>
        <v/>
      </c>
      <c r="I202" s="45">
        <f t="shared" si="7"/>
        <v>4.59</v>
      </c>
    </row>
    <row r="203" spans="1:9" x14ac:dyDescent="0.25">
      <c r="A203" s="3" t="s">
        <v>210</v>
      </c>
      <c r="B203" s="2" t="s">
        <v>41</v>
      </c>
      <c r="C203" s="2" t="s">
        <v>42</v>
      </c>
      <c r="D203" s="22">
        <v>9</v>
      </c>
      <c r="E203" s="22" t="s">
        <v>12</v>
      </c>
      <c r="F203" s="4">
        <v>41417</v>
      </c>
      <c r="G203" s="1">
        <v>9.6999999999999993</v>
      </c>
      <c r="H203" s="5" t="str">
        <f t="shared" si="6"/>
        <v/>
      </c>
      <c r="I203" s="45">
        <f t="shared" si="7"/>
        <v>8.2449999999999992</v>
      </c>
    </row>
    <row r="204" spans="1:9" x14ac:dyDescent="0.25">
      <c r="A204" s="3" t="s">
        <v>208</v>
      </c>
      <c r="B204" s="2" t="s">
        <v>20</v>
      </c>
      <c r="C204" s="2" t="s">
        <v>21</v>
      </c>
      <c r="D204" s="22">
        <v>9</v>
      </c>
      <c r="E204" s="22" t="s">
        <v>9</v>
      </c>
      <c r="F204" s="4">
        <v>41417</v>
      </c>
      <c r="G204" s="1">
        <v>7.1</v>
      </c>
      <c r="H204" s="5" t="str">
        <f t="shared" si="6"/>
        <v/>
      </c>
      <c r="I204" s="45">
        <f t="shared" si="7"/>
        <v>6.0349999999999993</v>
      </c>
    </row>
    <row r="205" spans="1:9" x14ac:dyDescent="0.25">
      <c r="A205" s="3" t="s">
        <v>239</v>
      </c>
      <c r="B205" t="s">
        <v>339</v>
      </c>
      <c r="C205" t="s">
        <v>340</v>
      </c>
      <c r="D205" s="22">
        <v>10</v>
      </c>
      <c r="E205" s="22" t="s">
        <v>11</v>
      </c>
      <c r="F205" s="4">
        <v>41417</v>
      </c>
      <c r="G205" s="1">
        <v>7.4</v>
      </c>
      <c r="H205" s="5" t="str">
        <f t="shared" si="6"/>
        <v/>
      </c>
      <c r="I205" s="45">
        <f t="shared" si="7"/>
        <v>6.29</v>
      </c>
    </row>
    <row r="206" spans="1:9" x14ac:dyDescent="0.25">
      <c r="A206" s="3" t="s">
        <v>222</v>
      </c>
      <c r="B206" s="2" t="s">
        <v>111</v>
      </c>
      <c r="C206" s="2" t="s">
        <v>112</v>
      </c>
      <c r="D206" s="22">
        <v>9</v>
      </c>
      <c r="E206" s="22" t="s">
        <v>11</v>
      </c>
      <c r="F206" s="4">
        <v>41417</v>
      </c>
      <c r="G206" s="1">
        <v>10.199999999999999</v>
      </c>
      <c r="H206" s="5" t="str">
        <f t="shared" si="6"/>
        <v/>
      </c>
      <c r="I206" s="45">
        <f t="shared" si="7"/>
        <v>8.67</v>
      </c>
    </row>
    <row r="207" spans="1:9" x14ac:dyDescent="0.25">
      <c r="A207" s="3" t="s">
        <v>274</v>
      </c>
      <c r="B207" s="2" t="s">
        <v>301</v>
      </c>
      <c r="C207" s="2" t="s">
        <v>152</v>
      </c>
      <c r="D207" s="22">
        <v>11</v>
      </c>
      <c r="E207" s="22" t="s">
        <v>7</v>
      </c>
      <c r="F207" s="4">
        <v>41417</v>
      </c>
      <c r="G207" s="1">
        <v>3.1</v>
      </c>
      <c r="H207" s="5" t="str">
        <f t="shared" si="6"/>
        <v/>
      </c>
      <c r="I207" s="45">
        <f t="shared" si="7"/>
        <v>2.6349999999999998</v>
      </c>
    </row>
    <row r="208" spans="1:9" x14ac:dyDescent="0.25">
      <c r="A208" s="3" t="s">
        <v>191</v>
      </c>
      <c r="B208" s="2" t="s">
        <v>60</v>
      </c>
      <c r="C208" s="2" t="s">
        <v>61</v>
      </c>
      <c r="D208" s="22">
        <v>8</v>
      </c>
      <c r="E208" s="22" t="s">
        <v>12</v>
      </c>
      <c r="F208" s="4">
        <v>41417</v>
      </c>
      <c r="G208" s="1">
        <v>6</v>
      </c>
      <c r="H208" s="5" t="str">
        <f t="shared" si="6"/>
        <v/>
      </c>
      <c r="I208" s="45">
        <f t="shared" si="7"/>
        <v>5.0999999999999996</v>
      </c>
    </row>
    <row r="209" spans="1:9" x14ac:dyDescent="0.25">
      <c r="A209" s="3" t="s">
        <v>267</v>
      </c>
      <c r="B209" s="2" t="s">
        <v>113</v>
      </c>
      <c r="C209" s="2" t="s">
        <v>114</v>
      </c>
      <c r="D209" s="22">
        <v>11</v>
      </c>
      <c r="E209" s="22" t="s">
        <v>14</v>
      </c>
      <c r="F209" s="4">
        <v>41417</v>
      </c>
      <c r="G209" s="1">
        <v>10.6</v>
      </c>
      <c r="H209" s="5" t="str">
        <f t="shared" si="6"/>
        <v>Prys</v>
      </c>
      <c r="I209" s="45">
        <f t="shared" si="7"/>
        <v>9.01</v>
      </c>
    </row>
    <row r="210" spans="1:9" x14ac:dyDescent="0.25">
      <c r="A210" s="3" t="s">
        <v>217</v>
      </c>
      <c r="B210" t="s">
        <v>332</v>
      </c>
      <c r="C210" t="s">
        <v>333</v>
      </c>
      <c r="D210" s="22">
        <v>9</v>
      </c>
      <c r="E210" s="22" t="s">
        <v>10</v>
      </c>
      <c r="F210" s="4">
        <v>41417</v>
      </c>
      <c r="G210" s="1">
        <v>8.8000000000000007</v>
      </c>
      <c r="H210" s="5" t="str">
        <f t="shared" si="6"/>
        <v/>
      </c>
      <c r="I210" s="45">
        <f t="shared" si="7"/>
        <v>7.48</v>
      </c>
    </row>
    <row r="211" spans="1:9" x14ac:dyDescent="0.25">
      <c r="A211" s="3" t="s">
        <v>186</v>
      </c>
      <c r="B211" s="2" t="s">
        <v>31</v>
      </c>
      <c r="C211" s="2" t="s">
        <v>32</v>
      </c>
      <c r="D211" s="22">
        <v>8</v>
      </c>
      <c r="E211" s="22" t="s">
        <v>8</v>
      </c>
      <c r="F211" s="4">
        <v>41417</v>
      </c>
      <c r="G211" s="1">
        <v>5</v>
      </c>
      <c r="H211" s="5" t="str">
        <f t="shared" si="6"/>
        <v/>
      </c>
      <c r="I211" s="45">
        <f t="shared" si="7"/>
        <v>4.25</v>
      </c>
    </row>
    <row r="212" spans="1:9" x14ac:dyDescent="0.25">
      <c r="A212" s="3" t="s">
        <v>259</v>
      </c>
      <c r="B212" t="s">
        <v>350</v>
      </c>
      <c r="C212" t="s">
        <v>351</v>
      </c>
      <c r="D212" s="22">
        <v>11</v>
      </c>
      <c r="E212" s="22" t="s">
        <v>11</v>
      </c>
      <c r="F212" s="4">
        <v>41417</v>
      </c>
      <c r="G212" s="1">
        <v>1.4</v>
      </c>
      <c r="H212" s="5" t="str">
        <f t="shared" si="6"/>
        <v/>
      </c>
      <c r="I212" s="45">
        <f t="shared" si="7"/>
        <v>1.19</v>
      </c>
    </row>
    <row r="213" spans="1:9" x14ac:dyDescent="0.25">
      <c r="A213" s="3"/>
      <c r="B213" s="2"/>
      <c r="C213" s="2"/>
      <c r="F213" s="4"/>
      <c r="I213" s="46"/>
    </row>
    <row r="214" spans="1:9" ht="30" x14ac:dyDescent="0.25">
      <c r="A214" s="3"/>
      <c r="B214" s="39" t="s">
        <v>383</v>
      </c>
      <c r="C214" s="13">
        <f>COUNTA(C3:C212)</f>
        <v>210</v>
      </c>
      <c r="G214"/>
      <c r="I214" s="46"/>
    </row>
    <row r="215" spans="1:9" x14ac:dyDescent="0.25">
      <c r="B215" s="17" t="s">
        <v>309</v>
      </c>
      <c r="C215" s="44">
        <f>ROUND(AVERAGE(G3:G212),2)</f>
        <v>5.96</v>
      </c>
      <c r="G215"/>
    </row>
    <row r="216" spans="1:9" x14ac:dyDescent="0.25">
      <c r="B216" s="17" t="s">
        <v>385</v>
      </c>
      <c r="C216" s="13">
        <f>MAX(G3:G212)</f>
        <v>11</v>
      </c>
    </row>
    <row r="217" spans="1:9" x14ac:dyDescent="0.25">
      <c r="B217" s="18" t="s">
        <v>386</v>
      </c>
      <c r="C217" s="15">
        <f>LARGE(G3:G212,2)</f>
        <v>10.9</v>
      </c>
    </row>
    <row r="218" spans="1:9" x14ac:dyDescent="0.25">
      <c r="B218" s="2"/>
    </row>
    <row r="219" spans="1:9" ht="30.75" thickBot="1" x14ac:dyDescent="0.3">
      <c r="A219" s="10" t="s">
        <v>3</v>
      </c>
      <c r="B219" s="40" t="s">
        <v>384</v>
      </c>
      <c r="C219" s="11" t="s">
        <v>314</v>
      </c>
    </row>
    <row r="220" spans="1:9" ht="15.75" thickTop="1" x14ac:dyDescent="0.25">
      <c r="A220" s="9">
        <v>8</v>
      </c>
      <c r="B220" s="12">
        <f>COUNTIF(D3:D212,8)</f>
        <v>43</v>
      </c>
      <c r="C220" s="12">
        <f>SUMIF($D$3:$D$212,A220,$G$3:$G$212)</f>
        <v>254.79999999999998</v>
      </c>
    </row>
    <row r="221" spans="1:9" x14ac:dyDescent="0.25">
      <c r="A221" s="8">
        <v>9</v>
      </c>
      <c r="B221" s="14">
        <v>53</v>
      </c>
      <c r="C221" s="12">
        <f t="shared" ref="C221:C224" si="8">SUMIF($D$3:$D$212,A221,$G$3:$G$212)</f>
        <v>313.40000000000003</v>
      </c>
    </row>
    <row r="222" spans="1:9" x14ac:dyDescent="0.25">
      <c r="A222" s="8">
        <v>10</v>
      </c>
      <c r="B222" s="14">
        <v>27</v>
      </c>
      <c r="C222" s="12">
        <f t="shared" si="8"/>
        <v>150.10000000000002</v>
      </c>
    </row>
    <row r="223" spans="1:9" x14ac:dyDescent="0.25">
      <c r="A223" s="8">
        <v>11</v>
      </c>
      <c r="B223" s="14">
        <v>59</v>
      </c>
      <c r="C223" s="12">
        <f t="shared" si="8"/>
        <v>357.19999999999987</v>
      </c>
    </row>
    <row r="224" spans="1:9" ht="15.75" thickBot="1" x14ac:dyDescent="0.3">
      <c r="A224" s="8">
        <v>12</v>
      </c>
      <c r="B224" s="14">
        <v>28</v>
      </c>
      <c r="C224" s="12">
        <f t="shared" si="8"/>
        <v>176.29999999999998</v>
      </c>
    </row>
    <row r="225" spans="1:8" ht="15.75" thickTop="1" x14ac:dyDescent="0.25">
      <c r="A225" s="28"/>
      <c r="B225" s="31" t="s">
        <v>377</v>
      </c>
      <c r="C225" s="32">
        <f>SUM(C220:C224)</f>
        <v>1251.8</v>
      </c>
    </row>
    <row r="226" spans="1:8" x14ac:dyDescent="0.25">
      <c r="B226" s="5"/>
      <c r="C226" s="7"/>
    </row>
    <row r="227" spans="1:8" x14ac:dyDescent="0.25">
      <c r="B227" s="19" t="s">
        <v>373</v>
      </c>
      <c r="C227" s="20"/>
      <c r="D227" s="16">
        <f>COUNTIF(H3:H212,"Prys")</f>
        <v>12</v>
      </c>
      <c r="H227" s="5"/>
    </row>
  </sheetData>
  <mergeCells count="1">
    <mergeCell ref="A1:I1"/>
  </mergeCells>
  <conditionalFormatting sqref="G3:G212">
    <cfRule type="cellIs" dxfId="0" priority="1" operator="greaterThan">
      <formula>10</formula>
    </cfRule>
  </conditionalFormatting>
  <pageMargins left="0.7" right="0.7" top="0.75" bottom="0.75" header="0.3" footer="0.3"/>
  <pageSetup paperSize="9" orientation="portrait" horizontalDpi="0" verticalDpi="0" r:id="rId1"/>
  <ignoredErrors>
    <ignoredError sqref="A3:A61 A97:A121 A122:A124 A206:A212 A203:A205 A165:A202 A162:A164 A128:A161 A125:A127 A62:A77 A78:A9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>
      <selection activeCell="S7" sqref="S7"/>
    </sheetView>
  </sheetViews>
  <sheetFormatPr defaultRowHeight="15" x14ac:dyDescent="0.25"/>
  <cols>
    <col min="2" max="2" width="10.5703125" bestFit="1" customWidth="1"/>
    <col min="3" max="3" width="9.42578125" customWidth="1"/>
    <col min="4" max="4" width="7.85546875" bestFit="1" customWidth="1"/>
    <col min="5" max="5" width="8" bestFit="1" customWidth="1"/>
  </cols>
  <sheetData>
    <row r="1" spans="1:5" ht="25.5" customHeight="1" thickTop="1" x14ac:dyDescent="0.25">
      <c r="A1" s="49" t="s">
        <v>376</v>
      </c>
      <c r="B1" s="50"/>
      <c r="C1" s="50"/>
      <c r="D1" s="50"/>
      <c r="E1" s="51"/>
    </row>
    <row r="2" spans="1:5" ht="15.75" thickBot="1" x14ac:dyDescent="0.3">
      <c r="A2" s="26"/>
      <c r="B2" s="23" t="s">
        <v>6</v>
      </c>
      <c r="C2" s="23" t="s">
        <v>375</v>
      </c>
      <c r="D2" s="23" t="s">
        <v>15</v>
      </c>
      <c r="E2" s="27" t="s">
        <v>16</v>
      </c>
    </row>
    <row r="3" spans="1:5" ht="15.75" thickTop="1" x14ac:dyDescent="0.25">
      <c r="A3" s="25" t="s">
        <v>380</v>
      </c>
      <c r="B3" s="24">
        <v>1023.3</v>
      </c>
      <c r="C3" s="28">
        <v>658.4</v>
      </c>
      <c r="D3" s="28">
        <v>231</v>
      </c>
      <c r="E3" s="29">
        <v>27.4</v>
      </c>
    </row>
    <row r="4" spans="1:5" x14ac:dyDescent="0.25">
      <c r="A4" s="25" t="s">
        <v>381</v>
      </c>
      <c r="B4" s="25">
        <v>980.5</v>
      </c>
      <c r="C4" s="28">
        <v>864.7</v>
      </c>
      <c r="D4" s="28">
        <v>318</v>
      </c>
      <c r="E4" s="29">
        <v>47.9</v>
      </c>
    </row>
    <row r="5" spans="1:5" x14ac:dyDescent="0.25">
      <c r="A5" s="25" t="s">
        <v>142</v>
      </c>
      <c r="B5" s="25">
        <v>1311.4</v>
      </c>
      <c r="C5" s="28">
        <v>718.2</v>
      </c>
      <c r="D5" s="28">
        <v>298</v>
      </c>
      <c r="E5" s="29">
        <v>21.9</v>
      </c>
    </row>
    <row r="6" spans="1:5" x14ac:dyDescent="0.25">
      <c r="A6" s="25" t="s">
        <v>312</v>
      </c>
      <c r="B6" s="25">
        <v>987.3</v>
      </c>
      <c r="C6" s="28">
        <v>709.9</v>
      </c>
      <c r="D6" s="28">
        <v>340</v>
      </c>
      <c r="E6" s="29">
        <v>34.6</v>
      </c>
    </row>
    <row r="7" spans="1:5" ht="15.75" thickBot="1" x14ac:dyDescent="0.3">
      <c r="A7" s="26" t="s">
        <v>382</v>
      </c>
      <c r="B7" s="30">
        <f>Papierherwinning!C225</f>
        <v>1251.8</v>
      </c>
      <c r="C7" s="23">
        <v>791.4</v>
      </c>
      <c r="D7" s="23">
        <v>352</v>
      </c>
      <c r="E7" s="27">
        <v>26.5</v>
      </c>
    </row>
    <row r="8" spans="1:5" ht="15.75" thickTop="1" x14ac:dyDescent="0.25"/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I25" sqref="I25"/>
    </sheetView>
  </sheetViews>
  <sheetFormatPr defaultRowHeight="15" x14ac:dyDescent="0.25"/>
  <cols>
    <col min="1" max="2" width="17" customWidth="1"/>
    <col min="5" max="5" width="10.7109375" bestFit="1" customWidth="1"/>
    <col min="6" max="6" width="11.42578125" customWidth="1"/>
  </cols>
  <sheetData>
    <row r="1" spans="1:7" ht="24" customHeight="1" thickBot="1" x14ac:dyDescent="0.3">
      <c r="A1" s="52" t="s">
        <v>378</v>
      </c>
      <c r="B1" s="52"/>
      <c r="C1" s="52"/>
      <c r="D1" s="52"/>
      <c r="E1" s="52"/>
      <c r="F1" s="52"/>
    </row>
    <row r="2" spans="1:7" ht="33" customHeight="1" thickTop="1" thickBot="1" x14ac:dyDescent="0.3">
      <c r="A2" s="35" t="s">
        <v>0</v>
      </c>
      <c r="B2" s="35" t="s">
        <v>379</v>
      </c>
      <c r="C2" s="36" t="s">
        <v>3</v>
      </c>
      <c r="D2" s="36" t="s">
        <v>4</v>
      </c>
      <c r="E2" s="37" t="s">
        <v>5</v>
      </c>
      <c r="F2" s="38" t="s">
        <v>311</v>
      </c>
      <c r="G2" s="34"/>
    </row>
    <row r="3" spans="1:7" x14ac:dyDescent="0.25">
      <c r="A3" s="2" t="s">
        <v>37</v>
      </c>
      <c r="B3" s="2" t="s">
        <v>38</v>
      </c>
      <c r="C3" s="22">
        <v>8</v>
      </c>
      <c r="D3" s="22" t="s">
        <v>7</v>
      </c>
      <c r="E3" s="47">
        <v>41396</v>
      </c>
      <c r="F3" s="33">
        <f ca="1">RANDBETWEEN(1,1000)</f>
        <v>978</v>
      </c>
      <c r="G3" s="5"/>
    </row>
    <row r="4" spans="1:7" x14ac:dyDescent="0.25">
      <c r="A4" s="2" t="s">
        <v>68</v>
      </c>
      <c r="B4" s="2" t="s">
        <v>69</v>
      </c>
      <c r="C4" s="22">
        <v>8</v>
      </c>
      <c r="D4" s="22" t="s">
        <v>9</v>
      </c>
      <c r="E4" s="47">
        <v>41396</v>
      </c>
      <c r="F4" s="33">
        <f t="shared" ref="F4:F23" ca="1" si="0">RANDBETWEEN(1,1000)</f>
        <v>529</v>
      </c>
      <c r="G4" s="5"/>
    </row>
    <row r="5" spans="1:7" x14ac:dyDescent="0.25">
      <c r="A5" s="2" t="s">
        <v>22</v>
      </c>
      <c r="B5" s="2" t="s">
        <v>23</v>
      </c>
      <c r="C5" s="22">
        <v>8</v>
      </c>
      <c r="D5" s="22" t="s">
        <v>11</v>
      </c>
      <c r="E5" s="47">
        <v>41396</v>
      </c>
      <c r="F5" s="33">
        <f t="shared" ca="1" si="0"/>
        <v>476</v>
      </c>
      <c r="G5" s="5"/>
    </row>
    <row r="6" spans="1:7" x14ac:dyDescent="0.25">
      <c r="A6" t="s">
        <v>322</v>
      </c>
      <c r="B6" t="s">
        <v>323</v>
      </c>
      <c r="C6" s="22">
        <v>8</v>
      </c>
      <c r="D6" s="22" t="s">
        <v>11</v>
      </c>
      <c r="E6" s="47">
        <v>41410</v>
      </c>
      <c r="F6" s="33">
        <f t="shared" ca="1" si="0"/>
        <v>823</v>
      </c>
      <c r="G6" s="5"/>
    </row>
    <row r="7" spans="1:7" x14ac:dyDescent="0.25">
      <c r="A7" t="s">
        <v>322</v>
      </c>
      <c r="B7" t="s">
        <v>323</v>
      </c>
      <c r="C7" s="22">
        <v>8</v>
      </c>
      <c r="D7" s="22" t="s">
        <v>11</v>
      </c>
      <c r="E7" s="47">
        <v>41403</v>
      </c>
      <c r="F7" s="33">
        <f t="shared" ca="1" si="0"/>
        <v>432</v>
      </c>
      <c r="G7" s="5"/>
    </row>
    <row r="8" spans="1:7" x14ac:dyDescent="0.25">
      <c r="A8" s="2" t="s">
        <v>97</v>
      </c>
      <c r="B8" s="2" t="s">
        <v>98</v>
      </c>
      <c r="C8" s="22">
        <v>8</v>
      </c>
      <c r="D8" s="22" t="s">
        <v>12</v>
      </c>
      <c r="E8" s="47">
        <v>41396</v>
      </c>
      <c r="F8" s="33">
        <f t="shared" ca="1" si="0"/>
        <v>436</v>
      </c>
      <c r="G8" s="5"/>
    </row>
    <row r="9" spans="1:7" x14ac:dyDescent="0.25">
      <c r="A9" t="s">
        <v>37</v>
      </c>
      <c r="B9" t="s">
        <v>327</v>
      </c>
      <c r="C9" s="22">
        <v>9</v>
      </c>
      <c r="D9" s="22" t="s">
        <v>8</v>
      </c>
      <c r="E9" s="47">
        <v>41396</v>
      </c>
      <c r="F9" s="33">
        <f t="shared" ca="1" si="0"/>
        <v>766</v>
      </c>
      <c r="G9" s="5"/>
    </row>
    <row r="10" spans="1:7" x14ac:dyDescent="0.25">
      <c r="A10" s="2" t="s">
        <v>90</v>
      </c>
      <c r="B10" s="2" t="s">
        <v>65</v>
      </c>
      <c r="C10" s="22">
        <v>9</v>
      </c>
      <c r="D10" s="22" t="s">
        <v>9</v>
      </c>
      <c r="E10" s="47">
        <v>41396</v>
      </c>
      <c r="F10" s="33">
        <f t="shared" ca="1" si="0"/>
        <v>589</v>
      </c>
      <c r="G10" s="5"/>
    </row>
    <row r="11" spans="1:7" x14ac:dyDescent="0.25">
      <c r="A11" s="2" t="s">
        <v>123</v>
      </c>
      <c r="B11" s="2" t="s">
        <v>132</v>
      </c>
      <c r="C11" s="22">
        <v>9</v>
      </c>
      <c r="D11" s="22" t="s">
        <v>10</v>
      </c>
      <c r="E11" s="47">
        <v>41417</v>
      </c>
      <c r="F11" s="33">
        <f t="shared" ca="1" si="0"/>
        <v>29</v>
      </c>
      <c r="G11" s="5"/>
    </row>
    <row r="12" spans="1:7" x14ac:dyDescent="0.25">
      <c r="A12" s="2" t="s">
        <v>111</v>
      </c>
      <c r="B12" s="2" t="s">
        <v>112</v>
      </c>
      <c r="C12" s="22">
        <v>9</v>
      </c>
      <c r="D12" s="22" t="s">
        <v>11</v>
      </c>
      <c r="E12" s="47">
        <v>41417</v>
      </c>
      <c r="F12" s="33">
        <f t="shared" ca="1" si="0"/>
        <v>325</v>
      </c>
      <c r="G12" s="5"/>
    </row>
    <row r="13" spans="1:7" x14ac:dyDescent="0.25">
      <c r="A13" s="2" t="s">
        <v>109</v>
      </c>
      <c r="B13" s="2" t="s">
        <v>110</v>
      </c>
      <c r="C13" s="22">
        <v>9</v>
      </c>
      <c r="D13" s="22" t="s">
        <v>12</v>
      </c>
      <c r="E13" s="47">
        <v>41410</v>
      </c>
      <c r="F13" s="33">
        <f t="shared" ca="1" si="0"/>
        <v>11</v>
      </c>
      <c r="G13" s="5"/>
    </row>
    <row r="14" spans="1:7" x14ac:dyDescent="0.25">
      <c r="A14" s="2" t="s">
        <v>108</v>
      </c>
      <c r="B14" s="2" t="s">
        <v>21</v>
      </c>
      <c r="C14" s="22">
        <v>11</v>
      </c>
      <c r="D14" s="22" t="s">
        <v>7</v>
      </c>
      <c r="E14" s="47">
        <v>41403</v>
      </c>
      <c r="F14" s="33">
        <f t="shared" ca="1" si="0"/>
        <v>877</v>
      </c>
      <c r="G14" s="5"/>
    </row>
    <row r="15" spans="1:7" x14ac:dyDescent="0.25">
      <c r="A15" t="s">
        <v>354</v>
      </c>
      <c r="B15" t="s">
        <v>355</v>
      </c>
      <c r="C15" s="22">
        <v>11</v>
      </c>
      <c r="D15" s="22" t="s">
        <v>7</v>
      </c>
      <c r="E15" s="47">
        <v>41410</v>
      </c>
      <c r="F15" s="33">
        <f t="shared" ca="1" si="0"/>
        <v>472</v>
      </c>
      <c r="G15" s="5"/>
    </row>
    <row r="16" spans="1:7" x14ac:dyDescent="0.25">
      <c r="A16" s="2" t="s">
        <v>54</v>
      </c>
      <c r="B16" s="2" t="s">
        <v>55</v>
      </c>
      <c r="C16" s="22">
        <v>11</v>
      </c>
      <c r="D16" s="22" t="s">
        <v>8</v>
      </c>
      <c r="E16" s="47">
        <v>41417</v>
      </c>
      <c r="F16" s="33">
        <f t="shared" ca="1" si="0"/>
        <v>881</v>
      </c>
      <c r="G16" s="5"/>
    </row>
    <row r="17" spans="1:7" x14ac:dyDescent="0.25">
      <c r="A17" s="2" t="s">
        <v>120</v>
      </c>
      <c r="B17" s="2" t="s">
        <v>116</v>
      </c>
      <c r="C17" s="22">
        <v>11</v>
      </c>
      <c r="D17" s="22" t="s">
        <v>9</v>
      </c>
      <c r="E17" s="47">
        <v>41396</v>
      </c>
      <c r="F17" s="33">
        <f t="shared" ca="1" si="0"/>
        <v>30</v>
      </c>
      <c r="G17" s="5"/>
    </row>
    <row r="18" spans="1:7" x14ac:dyDescent="0.25">
      <c r="A18" s="2" t="s">
        <v>113</v>
      </c>
      <c r="B18" s="2" t="s">
        <v>114</v>
      </c>
      <c r="C18" s="22">
        <v>11</v>
      </c>
      <c r="D18" s="22" t="s">
        <v>14</v>
      </c>
      <c r="E18" s="47">
        <v>41417</v>
      </c>
      <c r="F18" s="33">
        <f t="shared" ca="1" si="0"/>
        <v>125</v>
      </c>
      <c r="G18" s="5"/>
    </row>
    <row r="19" spans="1:7" x14ac:dyDescent="0.25">
      <c r="A19" s="2" t="s">
        <v>125</v>
      </c>
      <c r="B19" s="2" t="s">
        <v>134</v>
      </c>
      <c r="C19" s="22">
        <v>12</v>
      </c>
      <c r="D19" s="22" t="s">
        <v>8</v>
      </c>
      <c r="E19" s="47">
        <v>41410</v>
      </c>
      <c r="F19" s="33">
        <f t="shared" ca="1" si="0"/>
        <v>851</v>
      </c>
      <c r="G19" s="5"/>
    </row>
    <row r="20" spans="1:7" x14ac:dyDescent="0.25">
      <c r="A20" s="2" t="s">
        <v>125</v>
      </c>
      <c r="B20" s="2" t="s">
        <v>134</v>
      </c>
      <c r="C20" s="22">
        <v>12</v>
      </c>
      <c r="D20" s="22" t="s">
        <v>8</v>
      </c>
      <c r="E20" s="47">
        <v>41396</v>
      </c>
      <c r="F20" s="33">
        <f t="shared" ca="1" si="0"/>
        <v>167</v>
      </c>
      <c r="G20" s="5"/>
    </row>
    <row r="21" spans="1:7" x14ac:dyDescent="0.25">
      <c r="A21" s="2" t="s">
        <v>302</v>
      </c>
      <c r="B21" s="2" t="s">
        <v>72</v>
      </c>
      <c r="C21" s="22">
        <v>12</v>
      </c>
      <c r="D21" s="22" t="s">
        <v>9</v>
      </c>
      <c r="E21" s="47">
        <v>41410</v>
      </c>
      <c r="F21" s="33">
        <f t="shared" ca="1" si="0"/>
        <v>181</v>
      </c>
      <c r="G21" s="5"/>
    </row>
    <row r="22" spans="1:7" x14ac:dyDescent="0.25">
      <c r="A22" s="2" t="s">
        <v>43</v>
      </c>
      <c r="B22" s="2" t="s">
        <v>44</v>
      </c>
      <c r="C22" s="22">
        <v>12</v>
      </c>
      <c r="D22" s="22" t="s">
        <v>12</v>
      </c>
      <c r="E22" s="47">
        <v>41410</v>
      </c>
      <c r="F22" s="33">
        <f t="shared" ca="1" si="0"/>
        <v>713</v>
      </c>
      <c r="G22" s="5"/>
    </row>
    <row r="23" spans="1:7" x14ac:dyDescent="0.25">
      <c r="A23" s="2" t="s">
        <v>128</v>
      </c>
      <c r="B23" s="2" t="s">
        <v>139</v>
      </c>
      <c r="C23" s="22">
        <v>12</v>
      </c>
      <c r="D23" s="22" t="s">
        <v>12</v>
      </c>
      <c r="E23" s="47">
        <v>41410</v>
      </c>
      <c r="F23" s="33">
        <f t="shared" ca="1" si="0"/>
        <v>259</v>
      </c>
      <c r="G23" s="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Papierherwinning</vt:lpstr>
      <vt:lpstr>Grafieke</vt:lpstr>
      <vt:lpstr>Pryse</vt:lpstr>
    </vt:vector>
  </TitlesOfParts>
  <Company>Afrikaans Hoër Seunsskool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</cp:lastModifiedBy>
  <dcterms:created xsi:type="dcterms:W3CDTF">2013-10-13T17:13:41Z</dcterms:created>
  <dcterms:modified xsi:type="dcterms:W3CDTF">2013-11-06T15:19:28Z</dcterms:modified>
</cp:coreProperties>
</file>