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640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1" i="1" l="1"/>
  <c r="I30" i="1"/>
  <c r="I29" i="1"/>
  <c r="I28" i="1"/>
  <c r="I27" i="1"/>
  <c r="I26" i="1"/>
  <c r="J26" i="1" s="1"/>
  <c r="L26" i="1" s="1"/>
  <c r="I25" i="1"/>
  <c r="I24" i="1"/>
  <c r="I23" i="1"/>
  <c r="I22" i="1"/>
  <c r="I21" i="1"/>
  <c r="I20" i="1"/>
  <c r="I19" i="1"/>
  <c r="I18" i="1"/>
  <c r="J18" i="1" s="1"/>
  <c r="L18" i="1" s="1"/>
  <c r="I17" i="1"/>
  <c r="I16" i="1"/>
  <c r="I15" i="1"/>
  <c r="I14" i="1"/>
  <c r="I13" i="1"/>
  <c r="I12" i="1"/>
  <c r="I11" i="1"/>
  <c r="J11" i="1" s="1"/>
  <c r="L11" i="1" s="1"/>
  <c r="I10" i="1"/>
  <c r="J10" i="1" s="1"/>
  <c r="L10" i="1" s="1"/>
  <c r="I9" i="1"/>
  <c r="I8" i="1"/>
  <c r="I7" i="1"/>
  <c r="I6" i="1"/>
  <c r="J6" i="1" s="1"/>
  <c r="L6" i="1" s="1"/>
  <c r="I5" i="1"/>
  <c r="I4" i="1"/>
  <c r="I3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J5" i="1"/>
  <c r="L5" i="1" s="1"/>
  <c r="J7" i="1"/>
  <c r="L7" i="1" s="1"/>
  <c r="J9" i="1"/>
  <c r="L9" i="1" s="1"/>
  <c r="J13" i="1"/>
  <c r="L13" i="1" s="1"/>
  <c r="J14" i="1"/>
  <c r="L14" i="1" s="1"/>
  <c r="J15" i="1"/>
  <c r="L15" i="1" s="1"/>
  <c r="J17" i="1"/>
  <c r="L17" i="1" s="1"/>
  <c r="J19" i="1"/>
  <c r="L19" i="1" s="1"/>
  <c r="J21" i="1"/>
  <c r="L21" i="1" s="1"/>
  <c r="J22" i="1"/>
  <c r="L22" i="1" s="1"/>
  <c r="J23" i="1"/>
  <c r="L23" i="1" s="1"/>
  <c r="J25" i="1"/>
  <c r="L25" i="1" s="1"/>
  <c r="J27" i="1"/>
  <c r="L27" i="1" s="1"/>
  <c r="J29" i="1"/>
  <c r="L29" i="1" s="1"/>
  <c r="J30" i="1"/>
  <c r="L30" i="1" s="1"/>
  <c r="J31" i="1"/>
  <c r="L31" i="1" s="1"/>
  <c r="J3" i="1"/>
  <c r="L3" i="1" s="1"/>
  <c r="C38" i="1"/>
  <c r="C37" i="1"/>
  <c r="C36" i="1"/>
  <c r="C35" i="1"/>
  <c r="J28" i="1" l="1"/>
  <c r="L28" i="1" s="1"/>
  <c r="J24" i="1"/>
  <c r="L24" i="1" s="1"/>
  <c r="J20" i="1"/>
  <c r="L20" i="1" s="1"/>
  <c r="J16" i="1"/>
  <c r="L16" i="1" s="1"/>
  <c r="J12" i="1"/>
  <c r="L12" i="1" s="1"/>
  <c r="J8" i="1"/>
  <c r="L8" i="1" s="1"/>
  <c r="J4" i="1"/>
  <c r="L4" i="1" s="1"/>
</calcChain>
</file>

<file path=xl/sharedStrings.xml><?xml version="1.0" encoding="utf-8"?>
<sst xmlns="http://schemas.openxmlformats.org/spreadsheetml/2006/main" count="191" uniqueCount="87">
  <si>
    <t>Hedda</t>
  </si>
  <si>
    <t>Choonara</t>
  </si>
  <si>
    <t>Claassen</t>
  </si>
  <si>
    <t>Coertze</t>
  </si>
  <si>
    <t>Coetzee</t>
  </si>
  <si>
    <t>Coetzer</t>
  </si>
  <si>
    <t>Virgil</t>
  </si>
  <si>
    <t>Coltman</t>
  </si>
  <si>
    <t>Coopasamy</t>
  </si>
  <si>
    <t>Lebogang</t>
  </si>
  <si>
    <t>Craill</t>
  </si>
  <si>
    <t>Damm</t>
  </si>
  <si>
    <t>Davids</t>
  </si>
  <si>
    <t>De Klerk</t>
  </si>
  <si>
    <t>De Souza</t>
  </si>
  <si>
    <t>Simamkele</t>
  </si>
  <si>
    <t>Duru</t>
  </si>
  <si>
    <t>Erasmus</t>
  </si>
  <si>
    <t>Espag</t>
  </si>
  <si>
    <t>Donovan</t>
  </si>
  <si>
    <t>Evertse</t>
  </si>
  <si>
    <t>Ford</t>
  </si>
  <si>
    <t>Shakunthala</t>
  </si>
  <si>
    <t>Forlee</t>
  </si>
  <si>
    <t>Fourie</t>
  </si>
  <si>
    <t>Frans</t>
  </si>
  <si>
    <t>Peter</t>
  </si>
  <si>
    <t>Gamieldien</t>
  </si>
  <si>
    <t>Geswint</t>
  </si>
  <si>
    <t>Lamese</t>
  </si>
  <si>
    <t>Grootboom</t>
  </si>
  <si>
    <t>Harris</t>
  </si>
  <si>
    <t>Henning</t>
  </si>
  <si>
    <t>Andiswa</t>
  </si>
  <si>
    <t>Hutton</t>
  </si>
  <si>
    <t>Isdale</t>
  </si>
  <si>
    <t>Jordaan</t>
  </si>
  <si>
    <t>Matthews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</si>
  <si>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</si>
  <si>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</si>
  <si>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</si>
  <si>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</si>
  <si>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</si>
  <si>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</si>
  <si>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</si>
  <si>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</si>
  <si>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</si>
  <si>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Marinus</t>
  </si>
  <si>
    <t>Mike</t>
  </si>
  <si>
    <t>Ruan</t>
  </si>
  <si>
    <t>Willem</t>
  </si>
  <si>
    <t>Hendrik</t>
  </si>
  <si>
    <t>Ernst</t>
  </si>
  <si>
    <t>Shaun</t>
  </si>
  <si>
    <t>Karel</t>
  </si>
  <si>
    <t>Johan</t>
  </si>
  <si>
    <t>Morgan</t>
  </si>
  <si>
    <t>Cassie</t>
  </si>
  <si>
    <t>Louis</t>
  </si>
  <si>
    <t>Mark</t>
  </si>
  <si>
    <t>Herman</t>
  </si>
  <si>
    <t>Charles</t>
  </si>
  <si>
    <t>Frederik</t>
  </si>
  <si>
    <t>Jo</t>
  </si>
  <si>
    <t>Daniell</t>
  </si>
  <si>
    <t>Tim</t>
  </si>
  <si>
    <t>XL</t>
  </si>
  <si>
    <t>L</t>
  </si>
  <si>
    <t>M</t>
  </si>
  <si>
    <t>XXL</t>
  </si>
  <si>
    <t>Name</t>
  </si>
  <si>
    <t>Surname</t>
  </si>
  <si>
    <t>Class</t>
  </si>
  <si>
    <t>T-shirt</t>
  </si>
  <si>
    <t>Team</t>
  </si>
  <si>
    <t>Amount owing</t>
  </si>
  <si>
    <t>Bus transport</t>
  </si>
  <si>
    <t>Bus cost</t>
  </si>
  <si>
    <t>Amount due</t>
  </si>
  <si>
    <t>Amount paid</t>
  </si>
  <si>
    <t>Outstanding</t>
  </si>
  <si>
    <t>First and Second Hockey teams</t>
  </si>
  <si>
    <t>1st</t>
  </si>
  <si>
    <t>2nd</t>
  </si>
  <si>
    <t>Yes</t>
  </si>
  <si>
    <t>Own</t>
  </si>
  <si>
    <t>Sizes of T-shirts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</si>
</sst>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R&quot;\ #,##0.00;&quot;R&quot;\ \-#,##0.00"/>
    <numFmt numFmtId="8" formatCode="&quot;R&quot;\ #,##0.00;[Red]&quot;R&quot;\ \-#,##0.00"/>
    <numFmt numFmtId="164" formatCode="&quot;R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quotePrefix="1" applyNumberFormat="1" applyFont="1"/>
    <xf numFmtId="0" fontId="2" fillId="0" borderId="0" xfId="0" applyFont="1"/>
    <xf numFmtId="0" fontId="2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164" fontId="2" fillId="0" borderId="0" xfId="0" applyNumberFormat="1" applyFont="1" applyAlignment="1">
      <alignment horizontal="center"/>
    </xf>
    <xf numFmtId="164" fontId="3" fillId="0" borderId="0" xfId="0" applyNumberFormat="1" applyFont="1" applyFill="1" applyAlignment="1">
      <alignment horizontal="center"/>
    </xf>
    <xf numFmtId="7" fontId="2" fillId="0" borderId="0" xfId="0" applyNumberFormat="1" applyFont="1" applyAlignment="1">
      <alignment horizontal="center"/>
    </xf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4" fillId="2" borderId="0" xfId="0" applyFont="1" applyFill="1"/>
    <xf numFmtId="8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T-shirt orders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Sheet1!$B$33:$B$38</c:f>
              <c:strCache>
                <c:ptCount val="6"/>
                <c:pt idx="0">
                  <c:v>Sizes of T-shirts</c:v>
                </c:pt>
                <c:pt idx="2">
                  <c:v>XXL</c:v>
                </c:pt>
                <c:pt idx="3">
                  <c:v>XL</c:v>
                </c:pt>
                <c:pt idx="4">
                  <c:v>L</c:v>
                </c:pt>
                <c:pt idx="5">
                  <c:v>M</c:v>
                </c:pt>
              </c:strCache>
            </c:strRef>
          </c:cat>
          <c:val>
            <c:numRef>
              <c:f>Sheet1!$C$33:$C$38</c:f>
              <c:numCache>
                <c:formatCode>General</c:formatCode>
                <c:ptCount val="6"/>
                <c:pt idx="2">
                  <c:v>4</c:v>
                </c:pt>
                <c:pt idx="3">
                  <c:v>7</c:v>
                </c:pt>
                <c:pt idx="4">
                  <c:v>12</c:v>
                </c:pt>
                <c:pt idx="5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982016"/>
        <c:axId val="80984320"/>
      </c:barChart>
      <c:catAx>
        <c:axId val="80982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Size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80984320"/>
        <c:crosses val="autoZero"/>
        <c:auto val="1"/>
        <c:lblAlgn val="ctr"/>
        <c:lblOffset val="100"/>
        <c:noMultiLvlLbl val="0"/>
      </c:catAx>
      <c:valAx>
        <c:axId val="809843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09820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800100</xdr:colOff>
      <xdr:row>1</xdr:row>
      <xdr:rowOff>66675</xdr:rowOff>
    </xdr:from>
    <xdr:to>
      <xdr:col>19</xdr:col>
      <xdr:colOff>276225</xdr:colOff>
      <xdr:row>15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topLeftCell="A19" workbookViewId="0">
      <selection activeCell="G39" sqref="G39"/>
    </sheetView>
  </sheetViews>
  <sheetFormatPr defaultRowHeight="15" x14ac:dyDescent="0.25"/>
  <cols>
    <col min="1" max="1" width="3" bestFit="1" customWidth="1"/>
    <col min="2" max="2" width="19.5703125" customWidth="1"/>
    <col min="4" max="4" width="4.5703125" style="7" bestFit="1" customWidth="1"/>
    <col min="7" max="7" width="16.85546875" bestFit="1" customWidth="1"/>
    <col min="8" max="10" width="13.140625" customWidth="1"/>
    <col min="11" max="11" width="15.7109375" customWidth="1"/>
    <col min="12" max="12" width="12.42578125" customWidth="1"/>
  </cols>
  <sheetData>
    <row r="1" spans="1:12" ht="18.75" x14ac:dyDescent="0.3">
      <c r="A1" s="18" t="s">
        <v>81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x14ac:dyDescent="0.25">
      <c r="B2" s="4" t="s">
        <v>70</v>
      </c>
      <c r="C2" s="4" t="s">
        <v>71</v>
      </c>
      <c r="D2" s="5" t="s">
        <v>72</v>
      </c>
      <c r="E2" s="4" t="s">
        <v>73</v>
      </c>
      <c r="F2" s="4" t="s">
        <v>74</v>
      </c>
      <c r="G2" s="4" t="s">
        <v>75</v>
      </c>
      <c r="H2" s="4" t="s">
        <v>76</v>
      </c>
      <c r="I2" s="4" t="s">
        <v>77</v>
      </c>
      <c r="J2" s="4" t="s">
        <v>78</v>
      </c>
      <c r="K2" s="4" t="s">
        <v>79</v>
      </c>
      <c r="L2" s="4" t="s">
        <v>80</v>
      </c>
    </row>
    <row r="3" spans="1:12" x14ac:dyDescent="0.25">
      <c r="A3">
        <v>1</v>
      </c>
      <c r="B3" s="3" t="s">
        <v>53</v>
      </c>
      <c r="C3" s="1" t="s">
        <v>31</v>
      </c>
      <c r="D3" s="6" t="s">
        <v>45</v>
      </c>
      <c r="E3" s="12" t="s">
        <v>66</v>
      </c>
      <c r="F3" s="8" t="s">
        <v>82</v>
      </c>
      <c r="G3" s="8">
        <f>IF(F3="1st",R121,R101)</f>
        <v>0</v>
      </c>
      <c r="H3" s="8" t="s">
        <v>84</v>
      </c>
      <c r="I3" s="8">
        <f>IF(H3="Yes",R50,R0)</f>
        <v>0</v>
      </c>
      <c r="J3" s="10">
        <f>I3+G3</f>
        <v>0</v>
      </c>
      <c r="K3" s="10">
        <v>170</v>
      </c>
      <c r="L3" s="17">
        <f>J3-K3</f>
        <v>-170</v>
      </c>
    </row>
    <row r="4" spans="1:12" x14ac:dyDescent="0.25">
      <c r="A4">
        <v>2</v>
      </c>
      <c r="B4" s="1" t="s">
        <v>49</v>
      </c>
      <c r="C4" s="1" t="s">
        <v>30</v>
      </c>
      <c r="D4" s="6" t="s">
        <v>45</v>
      </c>
      <c r="E4" s="12" t="s">
        <v>67</v>
      </c>
      <c r="F4" s="8" t="s">
        <v>83</v>
      </c>
      <c r="G4" s="8">
        <f>IF(F4="1st",R122,R102)</f>
        <v>0</v>
      </c>
      <c r="H4" s="8" t="s">
        <v>84</v>
      </c>
      <c r="I4" s="8">
        <f>IF(H4="Yes",R51,R0)</f>
        <v>0</v>
      </c>
      <c r="J4" s="10">
        <f t="shared" ref="J4:J31" si="0">I4+G4</f>
        <v>0</v>
      </c>
      <c r="K4" s="10">
        <v>100</v>
      </c>
      <c r="L4" s="17">
        <f t="shared" ref="L4:L31" si="1">J4-K4</f>
        <v>-100</v>
      </c>
    </row>
    <row r="5" spans="1:12" x14ac:dyDescent="0.25">
      <c r="A5">
        <v>3</v>
      </c>
      <c r="B5" s="1" t="s">
        <v>19</v>
      </c>
      <c r="C5" s="1" t="s">
        <v>4</v>
      </c>
      <c r="D5" s="6" t="s">
        <v>39</v>
      </c>
      <c r="E5" s="12" t="s">
        <v>67</v>
      </c>
      <c r="F5" s="8" t="s">
        <v>82</v>
      </c>
      <c r="G5" s="8">
        <f>IF(F5="1st",R123,R103)</f>
        <v>0</v>
      </c>
      <c r="H5" s="8" t="s">
        <v>84</v>
      </c>
      <c r="I5" s="8">
        <f>IF(H5="Yes",R52,R0)</f>
        <v>0</v>
      </c>
      <c r="J5" s="10">
        <f t="shared" si="0"/>
        <v>0</v>
      </c>
      <c r="K5" s="10">
        <v>120</v>
      </c>
      <c r="L5" s="17">
        <f t="shared" si="1"/>
        <v>-120</v>
      </c>
    </row>
    <row r="6" spans="1:12" x14ac:dyDescent="0.25">
      <c r="A6">
        <v>4</v>
      </c>
      <c r="B6" s="1" t="s">
        <v>52</v>
      </c>
      <c r="C6" s="1" t="s">
        <v>5</v>
      </c>
      <c r="D6" s="6" t="s">
        <v>39</v>
      </c>
      <c r="E6" s="12" t="s">
        <v>68</v>
      </c>
      <c r="F6" s="9" t="s">
        <v>82</v>
      </c>
      <c r="G6" s="8">
        <f>IF(F6="1st",R124,R104)</f>
        <v>0</v>
      </c>
      <c r="H6" s="8" t="s">
        <v>85</v>
      </c>
      <c r="I6" s="8" t="e">
        <f>IF(H6="Yes",R53,R0)</f>
        <v>#NAME?</v>
      </c>
      <c r="J6" s="10" t="e">
        <f t="shared" si="0"/>
        <v>#NAME?</v>
      </c>
      <c r="K6" s="11">
        <v>60</v>
      </c>
      <c r="L6" s="17" t="e">
        <f t="shared" si="1"/>
        <v>#NAME?</v>
      </c>
    </row>
    <row r="7" spans="1:12" x14ac:dyDescent="0.25">
      <c r="A7">
        <v>5</v>
      </c>
      <c r="B7" s="1" t="s">
        <v>9</v>
      </c>
      <c r="C7" s="1" t="s">
        <v>17</v>
      </c>
      <c r="D7" s="6" t="s">
        <v>42</v>
      </c>
      <c r="E7" s="12" t="s">
        <v>66</v>
      </c>
      <c r="F7" s="8" t="s">
        <v>83</v>
      </c>
      <c r="G7" s="8">
        <f>IF(F7="1st",R125,R105)</f>
        <v>0</v>
      </c>
      <c r="H7" s="8" t="s">
        <v>85</v>
      </c>
      <c r="I7" s="8" t="e">
        <f>IF(H7="Yes",R54,R0)</f>
        <v>#NAME?</v>
      </c>
      <c r="J7" s="10" t="e">
        <f t="shared" si="0"/>
        <v>#NAME?</v>
      </c>
      <c r="K7" s="10">
        <v>0</v>
      </c>
      <c r="L7" s="17" t="e">
        <f t="shared" si="1"/>
        <v>#NAME?</v>
      </c>
    </row>
    <row r="8" spans="1:12" x14ac:dyDescent="0.25">
      <c r="A8">
        <v>6</v>
      </c>
      <c r="B8" s="1" t="s">
        <v>29</v>
      </c>
      <c r="C8" s="1" t="s">
        <v>16</v>
      </c>
      <c r="D8" s="6" t="s">
        <v>42</v>
      </c>
      <c r="E8" s="12" t="s">
        <v>67</v>
      </c>
      <c r="F8" s="8" t="s">
        <v>83</v>
      </c>
      <c r="G8" s="8">
        <f>IF(F8="1st",R126,R106)</f>
        <v>0</v>
      </c>
      <c r="H8" s="8" t="s">
        <v>84</v>
      </c>
      <c r="I8" s="8">
        <f>IF(H8="Yes",R55,R0)</f>
        <v>0</v>
      </c>
      <c r="J8" s="10">
        <f t="shared" si="0"/>
        <v>0</v>
      </c>
      <c r="K8" s="10">
        <v>150</v>
      </c>
      <c r="L8" s="17">
        <f t="shared" si="1"/>
        <v>-150</v>
      </c>
    </row>
    <row r="9" spans="1:12" x14ac:dyDescent="0.25">
      <c r="A9">
        <v>7</v>
      </c>
      <c r="B9" s="1" t="s">
        <v>22</v>
      </c>
      <c r="C9" s="3" t="s">
        <v>37</v>
      </c>
      <c r="D9" s="6" t="s">
        <v>45</v>
      </c>
      <c r="E9" s="12" t="s">
        <v>67</v>
      </c>
      <c r="F9" s="8" t="s">
        <v>82</v>
      </c>
      <c r="G9" s="8">
        <f>IF(F9="1st",R127,R107)</f>
        <v>0</v>
      </c>
      <c r="H9" s="8" t="s">
        <v>84</v>
      </c>
      <c r="I9" s="8">
        <f>IF(H9="Yes",R56,R0)</f>
        <v>0</v>
      </c>
      <c r="J9" s="10">
        <f t="shared" si="0"/>
        <v>0</v>
      </c>
      <c r="K9" s="10">
        <v>170</v>
      </c>
      <c r="L9" s="17">
        <f t="shared" si="1"/>
        <v>-170</v>
      </c>
    </row>
    <row r="10" spans="1:12" x14ac:dyDescent="0.25">
      <c r="A10">
        <v>8</v>
      </c>
      <c r="B10" s="1" t="s">
        <v>54</v>
      </c>
      <c r="C10" s="1" t="s">
        <v>14</v>
      </c>
      <c r="D10" s="6" t="s">
        <v>41</v>
      </c>
      <c r="E10" s="12" t="s">
        <v>68</v>
      </c>
      <c r="F10" s="8" t="s">
        <v>83</v>
      </c>
      <c r="G10" s="8">
        <f>IF(F10="1st",R128,R108)</f>
        <v>0</v>
      </c>
      <c r="H10" s="8" t="s">
        <v>84</v>
      </c>
      <c r="I10" s="8">
        <f>IF(H10="Yes",R57,R0)</f>
        <v>0</v>
      </c>
      <c r="J10" s="10">
        <f t="shared" si="0"/>
        <v>0</v>
      </c>
      <c r="K10" s="10">
        <v>150</v>
      </c>
      <c r="L10" s="17">
        <f t="shared" si="1"/>
        <v>-150</v>
      </c>
    </row>
    <row r="11" spans="1:12" x14ac:dyDescent="0.25">
      <c r="A11">
        <v>9</v>
      </c>
      <c r="B11" s="1" t="s">
        <v>6</v>
      </c>
      <c r="C11" s="1" t="s">
        <v>35</v>
      </c>
      <c r="D11" s="6" t="s">
        <v>46</v>
      </c>
      <c r="E11" s="12" t="s">
        <v>66</v>
      </c>
      <c r="F11" s="8" t="s">
        <v>82</v>
      </c>
      <c r="G11" s="8">
        <f>IF(F11="1st",R129,R109)</f>
        <v>0</v>
      </c>
      <c r="H11" s="8" t="s">
        <v>85</v>
      </c>
      <c r="I11" s="8" t="e">
        <f>IF(H11="Yes",R58,R0)</f>
        <v>#NAME?</v>
      </c>
      <c r="J11" s="10" t="e">
        <f t="shared" si="0"/>
        <v>#NAME?</v>
      </c>
      <c r="K11" s="10">
        <v>0</v>
      </c>
      <c r="L11" s="17" t="e">
        <f t="shared" si="1"/>
        <v>#NAME?</v>
      </c>
    </row>
    <row r="12" spans="1:12" x14ac:dyDescent="0.25">
      <c r="A12">
        <v>10</v>
      </c>
      <c r="B12" s="1" t="s">
        <v>55</v>
      </c>
      <c r="C12" s="1" t="s">
        <v>13</v>
      </c>
      <c r="D12" s="6" t="s">
        <v>41</v>
      </c>
      <c r="E12" s="12" t="s">
        <v>69</v>
      </c>
      <c r="F12" s="8" t="s">
        <v>83</v>
      </c>
      <c r="G12" s="8">
        <f>IF(F12="1st",R130,R110)</f>
        <v>0</v>
      </c>
      <c r="H12" s="8" t="s">
        <v>84</v>
      </c>
      <c r="I12" s="8">
        <f>IF(H12="Yes",R59,R0)</f>
        <v>0</v>
      </c>
      <c r="J12" s="10">
        <f t="shared" si="0"/>
        <v>0</v>
      </c>
      <c r="K12" s="10">
        <v>150</v>
      </c>
      <c r="L12" s="17">
        <f t="shared" si="1"/>
        <v>-150</v>
      </c>
    </row>
    <row r="13" spans="1:12" x14ac:dyDescent="0.25">
      <c r="A13">
        <v>11</v>
      </c>
      <c r="B13" s="1" t="s">
        <v>26</v>
      </c>
      <c r="C13" s="1" t="s">
        <v>28</v>
      </c>
      <c r="D13" s="6" t="s">
        <v>44</v>
      </c>
      <c r="E13" s="12" t="s">
        <v>68</v>
      </c>
      <c r="F13" s="8" t="s">
        <v>82</v>
      </c>
      <c r="G13" s="8">
        <f>IF(F13="1st",R131,R111)</f>
        <v>0</v>
      </c>
      <c r="H13" s="8" t="s">
        <v>84</v>
      </c>
      <c r="I13" s="8">
        <f>IF(H13="Yes",R60,R0)</f>
        <v>0</v>
      </c>
      <c r="J13" s="10">
        <f t="shared" si="0"/>
        <v>0</v>
      </c>
      <c r="K13" s="10">
        <v>110</v>
      </c>
      <c r="L13" s="17">
        <f t="shared" si="1"/>
        <v>-110</v>
      </c>
    </row>
    <row r="14" spans="1:12" x14ac:dyDescent="0.25">
      <c r="A14">
        <v>12</v>
      </c>
      <c r="B14" s="1" t="s">
        <v>33</v>
      </c>
      <c r="C14" s="1" t="s">
        <v>1</v>
      </c>
      <c r="D14" s="6" t="s">
        <v>38</v>
      </c>
      <c r="E14" s="12" t="s">
        <v>69</v>
      </c>
      <c r="F14" s="9" t="s">
        <v>82</v>
      </c>
      <c r="G14" s="8">
        <f>IF(F14="1st",R132,R112)</f>
        <v>0</v>
      </c>
      <c r="H14" s="8" t="s">
        <v>84</v>
      </c>
      <c r="I14" s="8">
        <f>IF(H14="Yes",R61,R0)</f>
        <v>0</v>
      </c>
      <c r="J14" s="10">
        <f t="shared" si="0"/>
        <v>0</v>
      </c>
      <c r="K14" s="10">
        <v>170</v>
      </c>
      <c r="L14" s="17">
        <f t="shared" si="1"/>
        <v>-170</v>
      </c>
    </row>
    <row r="15" spans="1:12" x14ac:dyDescent="0.25">
      <c r="A15">
        <v>13</v>
      </c>
      <c r="B15" s="1" t="s">
        <v>0</v>
      </c>
      <c r="C15" s="1" t="s">
        <v>8</v>
      </c>
      <c r="D15" s="6" t="s">
        <v>40</v>
      </c>
      <c r="E15" s="12" t="s">
        <v>67</v>
      </c>
      <c r="F15" s="8" t="s">
        <v>83</v>
      </c>
      <c r="G15" s="8">
        <f>IF(F15="1st",R133,R113)</f>
        <v>0</v>
      </c>
      <c r="H15" s="8" t="s">
        <v>84</v>
      </c>
      <c r="I15" s="8">
        <f>IF(H15="Yes",R62,R0)</f>
        <v>0</v>
      </c>
      <c r="J15" s="10">
        <f t="shared" si="0"/>
        <v>0</v>
      </c>
      <c r="K15" s="10">
        <v>50</v>
      </c>
      <c r="L15" s="17">
        <f t="shared" si="1"/>
        <v>-50</v>
      </c>
    </row>
    <row r="16" spans="1:12" x14ac:dyDescent="0.25">
      <c r="A16">
        <v>14</v>
      </c>
      <c r="B16" s="1" t="s">
        <v>48</v>
      </c>
      <c r="C16" s="1" t="s">
        <v>27</v>
      </c>
      <c r="D16" s="6" t="s">
        <v>44</v>
      </c>
      <c r="E16" s="12" t="s">
        <v>66</v>
      </c>
      <c r="F16" s="8" t="s">
        <v>83</v>
      </c>
      <c r="G16" s="8">
        <f>IF(F16="1st",R134,R114)</f>
        <v>0</v>
      </c>
      <c r="H16" s="8" t="s">
        <v>84</v>
      </c>
      <c r="I16" s="8">
        <f>IF(H16="Yes",R63,R0)</f>
        <v>0</v>
      </c>
      <c r="J16" s="10">
        <f t="shared" si="0"/>
        <v>0</v>
      </c>
      <c r="K16" s="10">
        <v>100</v>
      </c>
      <c r="L16" s="17">
        <f t="shared" si="1"/>
        <v>-100</v>
      </c>
    </row>
    <row r="17" spans="1:12" x14ac:dyDescent="0.25">
      <c r="A17">
        <v>15</v>
      </c>
      <c r="B17" s="3" t="s">
        <v>56</v>
      </c>
      <c r="C17" s="1" t="s">
        <v>25</v>
      </c>
      <c r="D17" s="6" t="s">
        <v>44</v>
      </c>
      <c r="E17" s="12" t="s">
        <v>67</v>
      </c>
      <c r="F17" s="8" t="s">
        <v>82</v>
      </c>
      <c r="G17" s="8">
        <f>IF(F17="1st",R135,R115)</f>
        <v>0</v>
      </c>
      <c r="H17" s="8" t="s">
        <v>85</v>
      </c>
      <c r="I17" s="8" t="e">
        <f>IF(H17="Yes",R64,R0)</f>
        <v>#NAME?</v>
      </c>
      <c r="J17" s="10" t="e">
        <f t="shared" si="0"/>
        <v>#NAME?</v>
      </c>
      <c r="K17" s="10">
        <v>120</v>
      </c>
      <c r="L17" s="17" t="e">
        <f t="shared" si="1"/>
        <v>#NAME?</v>
      </c>
    </row>
    <row r="18" spans="1:12" x14ac:dyDescent="0.25">
      <c r="A18">
        <v>16</v>
      </c>
      <c r="B18" s="3" t="s">
        <v>57</v>
      </c>
      <c r="C18" s="1" t="s">
        <v>2</v>
      </c>
      <c r="D18" s="6" t="s">
        <v>38</v>
      </c>
      <c r="E18" s="12" t="s">
        <v>67</v>
      </c>
      <c r="F18" s="8" t="s">
        <v>83</v>
      </c>
      <c r="G18" s="8">
        <f>IF(F18="1st",R136,R116)</f>
        <v>0</v>
      </c>
      <c r="H18" s="8" t="s">
        <v>85</v>
      </c>
      <c r="I18" s="8" t="e">
        <f>IF(H18="Yes",R65,R0)</f>
        <v>#NAME?</v>
      </c>
      <c r="J18" s="10" t="e">
        <f t="shared" si="0"/>
        <v>#NAME?</v>
      </c>
      <c r="K18" s="10">
        <v>100</v>
      </c>
      <c r="L18" s="17" t="e">
        <f t="shared" si="1"/>
        <v>#NAME?</v>
      </c>
    </row>
    <row r="19" spans="1:12" x14ac:dyDescent="0.25">
      <c r="A19">
        <v>17</v>
      </c>
      <c r="B19" s="1" t="s">
        <v>51</v>
      </c>
      <c r="C19" s="1" t="s">
        <v>10</v>
      </c>
      <c r="D19" s="6" t="s">
        <v>40</v>
      </c>
      <c r="E19" s="12" t="s">
        <v>66</v>
      </c>
      <c r="F19" s="8" t="s">
        <v>82</v>
      </c>
      <c r="G19" s="8">
        <f>IF(F19="1st",R137,R117)</f>
        <v>0</v>
      </c>
      <c r="H19" s="8" t="s">
        <v>84</v>
      </c>
      <c r="I19" s="8">
        <f>IF(H19="Yes",R66,R0)</f>
        <v>0</v>
      </c>
      <c r="J19" s="10">
        <f t="shared" si="0"/>
        <v>0</v>
      </c>
      <c r="K19" s="10">
        <v>170</v>
      </c>
      <c r="L19" s="17">
        <f t="shared" si="1"/>
        <v>-170</v>
      </c>
    </row>
    <row r="20" spans="1:12" x14ac:dyDescent="0.25">
      <c r="A20">
        <v>18</v>
      </c>
      <c r="B20" s="3" t="s">
        <v>58</v>
      </c>
      <c r="C20" s="1" t="s">
        <v>21</v>
      </c>
      <c r="D20" s="6" t="s">
        <v>43</v>
      </c>
      <c r="E20" s="12" t="s">
        <v>67</v>
      </c>
      <c r="F20" s="8" t="s">
        <v>83</v>
      </c>
      <c r="G20" s="8">
        <f>IF(F20="1st",R138,R118)</f>
        <v>0</v>
      </c>
      <c r="H20" s="8" t="s">
        <v>84</v>
      </c>
      <c r="I20" s="8">
        <f>IF(H20="Yes",R67,R0)</f>
        <v>0</v>
      </c>
      <c r="J20" s="10">
        <f t="shared" si="0"/>
        <v>0</v>
      </c>
      <c r="K20" s="10">
        <v>100</v>
      </c>
      <c r="L20" s="17">
        <f t="shared" si="1"/>
        <v>-100</v>
      </c>
    </row>
    <row r="21" spans="1:12" x14ac:dyDescent="0.25">
      <c r="A21">
        <v>19</v>
      </c>
      <c r="B21" s="3" t="s">
        <v>59</v>
      </c>
      <c r="C21" s="1" t="s">
        <v>34</v>
      </c>
      <c r="D21" s="6" t="s">
        <v>45</v>
      </c>
      <c r="E21" s="12" t="s">
        <v>67</v>
      </c>
      <c r="F21" s="8" t="s">
        <v>82</v>
      </c>
      <c r="G21" s="8">
        <f>IF(F21="1st",R139,R119)</f>
        <v>0</v>
      </c>
      <c r="H21" s="8" t="s">
        <v>84</v>
      </c>
      <c r="I21" s="8">
        <f>IF(H21="Yes",R68,R0)</f>
        <v>0</v>
      </c>
      <c r="J21" s="10">
        <f t="shared" si="0"/>
        <v>0</v>
      </c>
      <c r="K21" s="10">
        <v>170</v>
      </c>
      <c r="L21" s="17">
        <f t="shared" si="1"/>
        <v>-170</v>
      </c>
    </row>
    <row r="22" spans="1:12" x14ac:dyDescent="0.25">
      <c r="A22">
        <v>20</v>
      </c>
      <c r="B22" s="3" t="s">
        <v>60</v>
      </c>
      <c r="C22" s="1" t="s">
        <v>11</v>
      </c>
      <c r="D22" s="6" t="s">
        <v>40</v>
      </c>
      <c r="E22" s="12" t="s">
        <v>68</v>
      </c>
      <c r="F22" s="9" t="s">
        <v>82</v>
      </c>
      <c r="G22" s="8">
        <f>IF(F22="1st",R140,R120)</f>
        <v>0</v>
      </c>
      <c r="H22" s="8" t="s">
        <v>85</v>
      </c>
      <c r="I22" s="8" t="e">
        <f>IF(H22="Yes",R69,R0)</f>
        <v>#NAME?</v>
      </c>
      <c r="J22" s="10" t="e">
        <f t="shared" si="0"/>
        <v>#NAME?</v>
      </c>
      <c r="K22" s="10">
        <v>0</v>
      </c>
      <c r="L22" s="17" t="e">
        <f t="shared" si="1"/>
        <v>#NAME?</v>
      </c>
    </row>
    <row r="23" spans="1:12" x14ac:dyDescent="0.25">
      <c r="A23">
        <v>21</v>
      </c>
      <c r="B23" s="3" t="s">
        <v>61</v>
      </c>
      <c r="C23" s="1" t="s">
        <v>3</v>
      </c>
      <c r="D23" s="6" t="s">
        <v>38</v>
      </c>
      <c r="E23" s="12" t="s">
        <v>66</v>
      </c>
      <c r="F23" s="8" t="s">
        <v>83</v>
      </c>
      <c r="G23" s="8">
        <f>IF(F23="1st",R141,R121)</f>
        <v>0</v>
      </c>
      <c r="H23" s="8" t="s">
        <v>84</v>
      </c>
      <c r="I23" s="8">
        <f>IF(H23="Yes",R70,R0)</f>
        <v>0</v>
      </c>
      <c r="J23" s="10">
        <f t="shared" si="0"/>
        <v>0</v>
      </c>
      <c r="K23" s="11">
        <v>150</v>
      </c>
      <c r="L23" s="17">
        <f t="shared" si="1"/>
        <v>-150</v>
      </c>
    </row>
    <row r="24" spans="1:12" x14ac:dyDescent="0.25">
      <c r="A24">
        <v>22</v>
      </c>
      <c r="B24" s="1" t="s">
        <v>15</v>
      </c>
      <c r="C24" s="1" t="s">
        <v>32</v>
      </c>
      <c r="D24" s="6" t="s">
        <v>45</v>
      </c>
      <c r="E24" s="12" t="s">
        <v>67</v>
      </c>
      <c r="F24" s="8" t="s">
        <v>83</v>
      </c>
      <c r="G24" s="8">
        <f>IF(F24="1st",R142,R122)</f>
        <v>0</v>
      </c>
      <c r="H24" s="8" t="s">
        <v>84</v>
      </c>
      <c r="I24" s="8">
        <f>IF(H24="Yes",R71,R0)</f>
        <v>0</v>
      </c>
      <c r="J24" s="10">
        <f t="shared" si="0"/>
        <v>0</v>
      </c>
      <c r="K24" s="10">
        <v>150</v>
      </c>
      <c r="L24" s="17">
        <f t="shared" si="1"/>
        <v>-150</v>
      </c>
    </row>
    <row r="25" spans="1:12" x14ac:dyDescent="0.25">
      <c r="A25">
        <v>23</v>
      </c>
      <c r="B25" s="3" t="s">
        <v>62</v>
      </c>
      <c r="C25" s="1" t="s">
        <v>7</v>
      </c>
      <c r="D25" s="6" t="s">
        <v>40</v>
      </c>
      <c r="E25" s="12" t="s">
        <v>67</v>
      </c>
      <c r="F25" s="8" t="s">
        <v>82</v>
      </c>
      <c r="G25" s="8">
        <f>IF(F25="1st",R143,R123)</f>
        <v>0</v>
      </c>
      <c r="H25" s="8" t="s">
        <v>84</v>
      </c>
      <c r="I25" s="8">
        <f>IF(H25="Yes",R72,R0)</f>
        <v>0</v>
      </c>
      <c r="J25" s="10">
        <f t="shared" si="0"/>
        <v>0</v>
      </c>
      <c r="K25" s="10">
        <v>170</v>
      </c>
      <c r="L25" s="17">
        <f t="shared" si="1"/>
        <v>-170</v>
      </c>
    </row>
    <row r="26" spans="1:12" x14ac:dyDescent="0.25">
      <c r="A26">
        <v>24</v>
      </c>
      <c r="B26" s="3" t="s">
        <v>63</v>
      </c>
      <c r="C26" s="1" t="s">
        <v>12</v>
      </c>
      <c r="D26" s="6" t="s">
        <v>41</v>
      </c>
      <c r="E26" s="12" t="s">
        <v>68</v>
      </c>
      <c r="F26" s="8" t="s">
        <v>83</v>
      </c>
      <c r="G26" s="8">
        <f>IF(F26="1st",R144,R124)</f>
        <v>0</v>
      </c>
      <c r="H26" s="8" t="s">
        <v>84</v>
      </c>
      <c r="I26" s="8">
        <f>IF(H26="Yes",R73,R0)</f>
        <v>0</v>
      </c>
      <c r="J26" s="10">
        <f t="shared" si="0"/>
        <v>0</v>
      </c>
      <c r="K26" s="10">
        <v>50</v>
      </c>
      <c r="L26" s="17">
        <f t="shared" si="1"/>
        <v>-50</v>
      </c>
    </row>
    <row r="27" spans="1:12" x14ac:dyDescent="0.25">
      <c r="A27">
        <v>25</v>
      </c>
      <c r="B27" s="3" t="s">
        <v>64</v>
      </c>
      <c r="C27" s="1" t="s">
        <v>23</v>
      </c>
      <c r="D27" s="6" t="s">
        <v>43</v>
      </c>
      <c r="E27" s="12" t="s">
        <v>66</v>
      </c>
      <c r="F27" s="8" t="s">
        <v>82</v>
      </c>
      <c r="G27" s="8">
        <f>IF(F27="1st",R145,R125)</f>
        <v>0</v>
      </c>
      <c r="H27" s="8" t="s">
        <v>84</v>
      </c>
      <c r="I27" s="8">
        <f>IF(H27="Yes",R74,R0)</f>
        <v>0</v>
      </c>
      <c r="J27" s="10">
        <f t="shared" si="0"/>
        <v>0</v>
      </c>
      <c r="K27" s="10">
        <v>170</v>
      </c>
      <c r="L27" s="17">
        <f t="shared" si="1"/>
        <v>-170</v>
      </c>
    </row>
    <row r="28" spans="1:12" x14ac:dyDescent="0.25">
      <c r="A28">
        <v>26</v>
      </c>
      <c r="B28" s="3" t="s">
        <v>65</v>
      </c>
      <c r="C28" s="1" t="s">
        <v>20</v>
      </c>
      <c r="D28" s="6" t="s">
        <v>43</v>
      </c>
      <c r="E28" s="12" t="s">
        <v>69</v>
      </c>
      <c r="F28" s="8" t="s">
        <v>83</v>
      </c>
      <c r="G28" s="8">
        <f>IF(F28="1st",R146,R126)</f>
        <v>0</v>
      </c>
      <c r="H28" s="8" t="s">
        <v>84</v>
      </c>
      <c r="I28" s="8">
        <f>IF(H28="Yes",R75,R0)</f>
        <v>0</v>
      </c>
      <c r="J28" s="10">
        <f t="shared" si="0"/>
        <v>0</v>
      </c>
      <c r="K28" s="10">
        <v>150</v>
      </c>
      <c r="L28" s="17">
        <f t="shared" si="1"/>
        <v>-150</v>
      </c>
    </row>
    <row r="29" spans="1:12" x14ac:dyDescent="0.25">
      <c r="A29">
        <v>27</v>
      </c>
      <c r="B29" s="1" t="s">
        <v>47</v>
      </c>
      <c r="C29" s="1" t="s">
        <v>24</v>
      </c>
      <c r="D29" s="6" t="s">
        <v>43</v>
      </c>
      <c r="E29" s="12" t="s">
        <v>68</v>
      </c>
      <c r="F29" s="8" t="s">
        <v>82</v>
      </c>
      <c r="G29" s="8">
        <f>IF(F29="1st",R147,R127)</f>
        <v>0</v>
      </c>
      <c r="H29" s="8" t="s">
        <v>85</v>
      </c>
      <c r="I29" s="8" t="e">
        <f>IF(H29="Yes",R76,R0)</f>
        <v>#NAME?</v>
      </c>
      <c r="J29" s="10" t="e">
        <f t="shared" si="0"/>
        <v>#NAME?</v>
      </c>
      <c r="K29" s="10">
        <v>120</v>
      </c>
      <c r="L29" s="17" t="e">
        <f t="shared" si="1"/>
        <v>#NAME?</v>
      </c>
    </row>
    <row r="30" spans="1:12" x14ac:dyDescent="0.25">
      <c r="A30">
        <v>28</v>
      </c>
      <c r="B30" s="3" t="s">
        <v>26</v>
      </c>
      <c r="C30" s="1" t="s">
        <v>18</v>
      </c>
      <c r="D30" s="6" t="s">
        <v>42</v>
      </c>
      <c r="E30" s="12" t="s">
        <v>69</v>
      </c>
      <c r="F30" s="9" t="s">
        <v>82</v>
      </c>
      <c r="G30" s="8">
        <f>IF(F30="1st",R148,R128)</f>
        <v>0</v>
      </c>
      <c r="H30" s="8" t="s">
        <v>84</v>
      </c>
      <c r="I30" s="8">
        <f>IF(H30="Yes",R77,R0)</f>
        <v>0</v>
      </c>
      <c r="J30" s="10">
        <f t="shared" si="0"/>
        <v>0</v>
      </c>
      <c r="K30" s="10">
        <v>170</v>
      </c>
      <c r="L30" s="17">
        <f t="shared" si="1"/>
        <v>-170</v>
      </c>
    </row>
    <row r="31" spans="1:12" x14ac:dyDescent="0.25">
      <c r="A31">
        <v>29</v>
      </c>
      <c r="B31" s="1" t="s">
        <v>50</v>
      </c>
      <c r="C31" s="1" t="s">
        <v>36</v>
      </c>
      <c r="D31" s="6" t="s">
        <v>46</v>
      </c>
      <c r="E31" s="12" t="s">
        <v>67</v>
      </c>
      <c r="F31" s="8" t="s">
        <v>83</v>
      </c>
      <c r="G31" s="8">
        <f>IF(F31="1st",R149,R129)</f>
        <v>0</v>
      </c>
      <c r="H31" s="8" t="s">
        <v>84</v>
      </c>
      <c r="I31" s="8">
        <f>IF(H31="Yes",R78,R0)</f>
        <v>0</v>
      </c>
      <c r="J31" s="10">
        <f t="shared" si="0"/>
        <v>0</v>
      </c>
      <c r="K31" s="10">
        <v>150</v>
      </c>
      <c r="L31" s="17">
        <f t="shared" si="1"/>
        <v>-150</v>
      </c>
    </row>
    <row r="32" spans="1:12" x14ac:dyDescent="0.25">
      <c r="F32" s="2"/>
      <c r="G32" s="2"/>
      <c r="H32" s="2"/>
      <c r="I32" s="2"/>
      <c r="J32" s="2"/>
    </row>
    <row r="33" spans="2:10" x14ac:dyDescent="0.25">
      <c r="B33" s="16" t="s">
        <v>86</v>
      </c>
      <c r="C33" s="13"/>
      <c r="F33" s="2"/>
      <c r="G33" s="2"/>
      <c r="H33" s="2"/>
      <c r="I33" s="2"/>
      <c r="J33" s="2"/>
    </row>
    <row r="34" spans="2:10" x14ac:dyDescent="0.25">
      <c r="B34" s="13"/>
      <c r="C34" s="13"/>
      <c r="F34" s="2"/>
      <c r="G34" s="2"/>
      <c r="H34" s="2"/>
      <c r="I34" s="2"/>
      <c r="J34" s="2"/>
    </row>
    <row r="35" spans="2:10" x14ac:dyDescent="0.25">
      <c r="B35" s="14" t="s">
        <v>69</v>
      </c>
      <c r="C35" s="15">
        <f>COUNTIF(E3:E31,"XXL")</f>
        <v>4</v>
      </c>
      <c r="H35" s="2"/>
      <c r="I35" s="2"/>
      <c r="J35" s="2"/>
    </row>
    <row r="36" spans="2:10" x14ac:dyDescent="0.25">
      <c r="B36" s="14" t="s">
        <v>66</v>
      </c>
      <c r="C36" s="15">
        <f>COUNTIF(E3:E31,"XL")</f>
        <v>7</v>
      </c>
    </row>
    <row r="37" spans="2:10" x14ac:dyDescent="0.25">
      <c r="B37" s="14" t="s">
        <v>67</v>
      </c>
      <c r="C37" s="15">
        <f>COUNTIF(E3:E31,"L")</f>
        <v>12</v>
      </c>
    </row>
    <row r="38" spans="2:10" x14ac:dyDescent="0.25">
      <c r="B38" s="14" t="s">
        <v>68</v>
      </c>
      <c r="C38" s="15">
        <f>COUNTIF(E3:E31,"M")</f>
        <v>6</v>
      </c>
    </row>
  </sheetData>
  <sortState ref="B2:E30">
    <sortCondition ref="E2:E30"/>
  </sortState>
  <mergeCells count="1">
    <mergeCell ref="A1:L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Pam Miller</cp:lastModifiedBy>
  <dcterms:created xsi:type="dcterms:W3CDTF">2012-02-05T20:30:31Z</dcterms:created>
  <dcterms:modified xsi:type="dcterms:W3CDTF">2012-02-06T11:58:46Z</dcterms:modified>
</cp:coreProperties>
</file>